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Mirta Ibañez\Documents\taller de mezclas cami\"/>
    </mc:Choice>
  </mc:AlternateContent>
  <xr:revisionPtr revIDLastSave="0" documentId="13_ncr:1_{48D3D471-F943-453F-957D-5ADD923A6B96}" xr6:coauthVersionLast="47" xr6:coauthVersionMax="47" xr10:uidLastSave="{00000000-0000-0000-0000-000000000000}"/>
  <bookViews>
    <workbookView xWindow="1950" yWindow="0" windowWidth="17385" windowHeight="11520" activeTab="2" xr2:uid="{00000000-000D-0000-FFFF-FFFF00000000}"/>
  </bookViews>
  <sheets>
    <sheet name="DOTERRA COLOMBIA" sheetId="1" r:id="rId1"/>
    <sheet name="DOTERRA ESTADOS UNIDOS" sheetId="3" r:id="rId2"/>
    <sheet name="COTIZACION MEZCLAS" sheetId="5" r:id="rId3"/>
  </sheets>
  <definedNames>
    <definedName name="_xlnm._FilterDatabase" localSheetId="0" hidden="1">'DOTERRA COLOMBIA'!$A$1:$F$219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9" roundtripDataSignature="AMtx7mja18Xizwig6PKrtpLnCRYpKlZBUw=="/>
    </ext>
  </extLst>
</workbook>
</file>

<file path=xl/calcChain.xml><?xml version="1.0" encoding="utf-8"?>
<calcChain xmlns="http://schemas.openxmlformats.org/spreadsheetml/2006/main">
  <c r="G340" i="3" l="1"/>
  <c r="F340" i="3"/>
  <c r="G339" i="3"/>
  <c r="F339" i="3"/>
  <c r="G338" i="3"/>
  <c r="F338" i="3"/>
  <c r="G337" i="3"/>
  <c r="F337" i="3"/>
  <c r="G336" i="3"/>
  <c r="F336" i="3"/>
  <c r="G335" i="3"/>
  <c r="F335" i="3"/>
  <c r="G334" i="3"/>
  <c r="F334" i="3"/>
  <c r="G333" i="3"/>
  <c r="F333" i="3"/>
  <c r="G332" i="3"/>
  <c r="F332" i="3"/>
  <c r="G331" i="3"/>
  <c r="F331" i="3"/>
  <c r="G330" i="3"/>
  <c r="F330" i="3"/>
  <c r="G329" i="3"/>
  <c r="F329" i="3"/>
  <c r="G328" i="3"/>
  <c r="F328" i="3"/>
  <c r="G327" i="3"/>
  <c r="F327" i="3"/>
  <c r="G326" i="3"/>
  <c r="F326" i="3"/>
  <c r="G325" i="3"/>
  <c r="F325" i="3"/>
  <c r="G324" i="3"/>
  <c r="F324" i="3"/>
  <c r="G323" i="3"/>
  <c r="F323" i="3"/>
  <c r="G322" i="3"/>
  <c r="F322" i="3"/>
  <c r="G321" i="3"/>
  <c r="F321" i="3"/>
  <c r="G320" i="3"/>
  <c r="F320" i="3"/>
  <c r="G319" i="3"/>
  <c r="F319" i="3"/>
  <c r="G318" i="3"/>
  <c r="F318" i="3"/>
  <c r="G317" i="3"/>
  <c r="F317" i="3"/>
  <c r="G316" i="3"/>
  <c r="F316" i="3"/>
  <c r="G315" i="3"/>
  <c r="F315" i="3"/>
  <c r="G314" i="3"/>
  <c r="F314" i="3"/>
  <c r="G313" i="3"/>
  <c r="F313" i="3"/>
  <c r="G312" i="3"/>
  <c r="F312" i="3"/>
  <c r="G311" i="3"/>
  <c r="F311" i="3"/>
  <c r="G310" i="3"/>
  <c r="F310" i="3"/>
  <c r="G309" i="3"/>
  <c r="F309" i="3"/>
  <c r="G308" i="3"/>
  <c r="F308" i="3"/>
  <c r="G307" i="3"/>
  <c r="F307" i="3"/>
  <c r="G306" i="3"/>
  <c r="F306" i="3"/>
  <c r="G305" i="3"/>
  <c r="F305" i="3"/>
  <c r="G304" i="3"/>
  <c r="F304" i="3"/>
  <c r="G303" i="3"/>
  <c r="F303" i="3"/>
  <c r="G302" i="3"/>
  <c r="F302" i="3"/>
  <c r="G301" i="3"/>
  <c r="F301" i="3"/>
  <c r="G300" i="3"/>
  <c r="F300" i="3"/>
  <c r="G299" i="3"/>
  <c r="F299" i="3"/>
  <c r="G298" i="3"/>
  <c r="F298" i="3"/>
  <c r="G297" i="3"/>
  <c r="F297" i="3"/>
  <c r="G296" i="3"/>
  <c r="F296" i="3"/>
  <c r="G295" i="3"/>
  <c r="F295" i="3"/>
  <c r="G294" i="3"/>
  <c r="F294" i="3"/>
  <c r="G293" i="3"/>
  <c r="F293" i="3"/>
  <c r="G292" i="3"/>
  <c r="F292" i="3"/>
  <c r="G291" i="3"/>
  <c r="F291" i="3"/>
  <c r="G290" i="3"/>
  <c r="F290" i="3"/>
  <c r="G289" i="3"/>
  <c r="F289" i="3"/>
  <c r="G288" i="3"/>
  <c r="F288" i="3"/>
  <c r="G287" i="3"/>
  <c r="F287" i="3"/>
  <c r="G286" i="3"/>
  <c r="F286" i="3"/>
  <c r="G285" i="3"/>
  <c r="F285" i="3"/>
  <c r="G284" i="3"/>
  <c r="F284" i="3"/>
  <c r="G283" i="3"/>
  <c r="F283" i="3"/>
  <c r="G282" i="3"/>
  <c r="F282" i="3"/>
  <c r="G281" i="3"/>
  <c r="F281" i="3"/>
  <c r="G280" i="3"/>
  <c r="F280" i="3"/>
  <c r="G279" i="3"/>
  <c r="F279" i="3"/>
  <c r="G278" i="3"/>
  <c r="F278" i="3"/>
  <c r="G277" i="3"/>
  <c r="F277" i="3"/>
  <c r="G276" i="3"/>
  <c r="F276" i="3"/>
  <c r="G275" i="3"/>
  <c r="F275" i="3"/>
  <c r="G274" i="3"/>
  <c r="F274" i="3"/>
  <c r="G273" i="3"/>
  <c r="F273" i="3"/>
  <c r="G272" i="3"/>
  <c r="F272" i="3"/>
  <c r="G271" i="3"/>
  <c r="F271" i="3"/>
  <c r="G270" i="3"/>
  <c r="F270" i="3"/>
  <c r="G269" i="3"/>
  <c r="F269" i="3"/>
  <c r="G268" i="3"/>
  <c r="F268" i="3"/>
  <c r="G267" i="3"/>
  <c r="F267" i="3"/>
  <c r="G266" i="3"/>
  <c r="F266" i="3"/>
  <c r="G265" i="3"/>
  <c r="F265" i="3"/>
  <c r="G264" i="3"/>
  <c r="F264" i="3"/>
  <c r="G263" i="3"/>
  <c r="F263" i="3"/>
  <c r="G262" i="3"/>
  <c r="F262" i="3"/>
  <c r="G261" i="3"/>
  <c r="F261" i="3"/>
  <c r="G260" i="3"/>
  <c r="F260" i="3"/>
  <c r="G259" i="3"/>
  <c r="F259" i="3"/>
  <c r="G258" i="3"/>
  <c r="F258" i="3"/>
  <c r="G257" i="3"/>
  <c r="F257" i="3"/>
  <c r="G256" i="3"/>
  <c r="F256" i="3"/>
  <c r="G255" i="3"/>
  <c r="F255" i="3"/>
  <c r="G254" i="3"/>
  <c r="F254" i="3"/>
  <c r="G253" i="3"/>
  <c r="F253" i="3"/>
  <c r="G252" i="3"/>
  <c r="F252" i="3"/>
  <c r="G251" i="3"/>
  <c r="F251" i="3"/>
  <c r="G250" i="3"/>
  <c r="F250" i="3"/>
  <c r="G249" i="3"/>
  <c r="F249" i="3"/>
  <c r="G248" i="3"/>
  <c r="F248" i="3"/>
  <c r="G247" i="3"/>
  <c r="F247" i="3"/>
  <c r="G246" i="3"/>
  <c r="F246" i="3"/>
  <c r="G245" i="3"/>
  <c r="F245" i="3"/>
  <c r="G244" i="3"/>
  <c r="F244" i="3"/>
  <c r="G243" i="3"/>
  <c r="F243" i="3"/>
  <c r="G242" i="3"/>
  <c r="F242" i="3"/>
  <c r="G241" i="3"/>
  <c r="F241" i="3"/>
  <c r="G240" i="3"/>
  <c r="F240" i="3"/>
  <c r="G239" i="3"/>
  <c r="F239" i="3"/>
  <c r="G238" i="3"/>
  <c r="F238" i="3"/>
  <c r="G237" i="3"/>
  <c r="F237" i="3"/>
  <c r="G236" i="3"/>
  <c r="F236" i="3"/>
  <c r="G235" i="3"/>
  <c r="F235" i="3"/>
  <c r="G234" i="3"/>
  <c r="F234" i="3"/>
  <c r="G233" i="3"/>
  <c r="F233" i="3"/>
  <c r="G232" i="3"/>
  <c r="F232" i="3"/>
  <c r="G231" i="3"/>
  <c r="F231" i="3"/>
  <c r="G230" i="3"/>
  <c r="F230" i="3"/>
  <c r="G229" i="3"/>
  <c r="F229" i="3"/>
  <c r="G228" i="3"/>
  <c r="F228" i="3"/>
  <c r="G227" i="3"/>
  <c r="F227" i="3"/>
  <c r="G226" i="3"/>
  <c r="F226" i="3"/>
  <c r="G225" i="3"/>
  <c r="F225" i="3"/>
  <c r="G224" i="3"/>
  <c r="F224" i="3"/>
  <c r="G223" i="3"/>
  <c r="F223" i="3"/>
  <c r="G222" i="3"/>
  <c r="F222" i="3"/>
  <c r="G221" i="3"/>
  <c r="F221" i="3"/>
  <c r="G220" i="3"/>
  <c r="F220" i="3"/>
  <c r="G219" i="3"/>
  <c r="F219" i="3"/>
  <c r="G218" i="3"/>
  <c r="F218" i="3"/>
  <c r="G217" i="3"/>
  <c r="F217" i="3"/>
  <c r="G216" i="3"/>
  <c r="F216" i="3"/>
  <c r="G215" i="3"/>
  <c r="F215" i="3"/>
  <c r="G214" i="3"/>
  <c r="F214" i="3"/>
  <c r="G213" i="3"/>
  <c r="F213" i="3"/>
  <c r="G212" i="3"/>
  <c r="F212" i="3"/>
  <c r="G211" i="3"/>
  <c r="F211" i="3"/>
  <c r="G210" i="3"/>
  <c r="F210" i="3"/>
  <c r="G209" i="3"/>
  <c r="F209" i="3"/>
  <c r="G208" i="3"/>
  <c r="F208" i="3"/>
  <c r="G207" i="3"/>
  <c r="F207" i="3"/>
  <c r="G206" i="3"/>
  <c r="F206" i="3"/>
  <c r="G205" i="3"/>
  <c r="F205" i="3"/>
  <c r="G204" i="3"/>
  <c r="F204" i="3"/>
  <c r="G203" i="3"/>
  <c r="F203" i="3"/>
  <c r="G202" i="3"/>
  <c r="F202" i="3"/>
  <c r="G201" i="3"/>
  <c r="F201" i="3"/>
  <c r="G200" i="3"/>
  <c r="F200" i="3"/>
  <c r="G199" i="3"/>
  <c r="F199" i="3"/>
  <c r="G198" i="3"/>
  <c r="F198" i="3"/>
  <c r="G197" i="3"/>
  <c r="F197" i="3"/>
  <c r="G196" i="3"/>
  <c r="F196" i="3"/>
  <c r="G195" i="3"/>
  <c r="F195" i="3"/>
  <c r="G194" i="3"/>
  <c r="F194" i="3"/>
  <c r="G193" i="3"/>
  <c r="F193" i="3"/>
  <c r="G192" i="3"/>
  <c r="F192" i="3"/>
  <c r="G191" i="3"/>
  <c r="F191" i="3"/>
  <c r="G190" i="3"/>
  <c r="F190" i="3"/>
  <c r="G189" i="3"/>
  <c r="F189" i="3"/>
  <c r="G188" i="3"/>
  <c r="F188" i="3"/>
  <c r="G187" i="3"/>
  <c r="F187" i="3"/>
  <c r="G186" i="3"/>
  <c r="F186" i="3"/>
  <c r="G185" i="3"/>
  <c r="F185" i="3"/>
  <c r="G184" i="3"/>
  <c r="F184" i="3"/>
  <c r="G183" i="3"/>
  <c r="F183" i="3"/>
  <c r="G182" i="3"/>
  <c r="F182" i="3"/>
  <c r="G181" i="3"/>
  <c r="F181" i="3"/>
  <c r="G180" i="3"/>
  <c r="F180" i="3"/>
  <c r="G179" i="3"/>
  <c r="F179" i="3"/>
  <c r="G178" i="3"/>
  <c r="F178" i="3"/>
  <c r="G177" i="3"/>
  <c r="F177" i="3"/>
  <c r="G176" i="3"/>
  <c r="F176" i="3"/>
  <c r="G175" i="3"/>
  <c r="F175" i="3"/>
  <c r="G174" i="3"/>
  <c r="F174" i="3"/>
  <c r="G173" i="3"/>
  <c r="F173" i="3"/>
  <c r="G172" i="3"/>
  <c r="F172" i="3"/>
  <c r="G171" i="3"/>
  <c r="F171" i="3"/>
  <c r="G170" i="3"/>
  <c r="F170" i="3"/>
  <c r="G169" i="3"/>
  <c r="F169" i="3"/>
  <c r="G168" i="3"/>
  <c r="F168" i="3"/>
  <c r="G167" i="3"/>
  <c r="F167" i="3"/>
  <c r="G166" i="3"/>
  <c r="F166" i="3"/>
  <c r="G165" i="3"/>
  <c r="F165" i="3"/>
  <c r="G164" i="3"/>
  <c r="F164" i="3"/>
  <c r="G163" i="3"/>
  <c r="F163" i="3"/>
  <c r="G162" i="3"/>
  <c r="F162" i="3"/>
  <c r="G161" i="3"/>
  <c r="F161" i="3"/>
  <c r="G160" i="3"/>
  <c r="F160" i="3"/>
  <c r="G159" i="3"/>
  <c r="F159" i="3"/>
  <c r="G158" i="3"/>
  <c r="F158" i="3"/>
  <c r="G157" i="3"/>
  <c r="F157" i="3"/>
  <c r="G156" i="3"/>
  <c r="F156" i="3"/>
  <c r="G155" i="3"/>
  <c r="F155" i="3"/>
  <c r="G154" i="3"/>
  <c r="F154" i="3"/>
  <c r="G153" i="3"/>
  <c r="F153" i="3"/>
  <c r="G152" i="3"/>
  <c r="F152" i="3"/>
  <c r="G151" i="3"/>
  <c r="F151" i="3"/>
  <c r="G150" i="3"/>
  <c r="F150" i="3"/>
  <c r="G149" i="3"/>
  <c r="F149" i="3"/>
  <c r="G148" i="3"/>
  <c r="F148" i="3"/>
  <c r="G147" i="3"/>
  <c r="F147" i="3"/>
  <c r="G146" i="3"/>
  <c r="F146" i="3"/>
  <c r="G145" i="3"/>
  <c r="F145" i="3"/>
  <c r="G144" i="3"/>
  <c r="F144" i="3"/>
  <c r="G143" i="3"/>
  <c r="F143" i="3"/>
  <c r="G142" i="3"/>
  <c r="F142" i="3"/>
  <c r="G141" i="3"/>
  <c r="F141" i="3"/>
  <c r="G140" i="3"/>
  <c r="F140" i="3"/>
  <c r="G139" i="3"/>
  <c r="F139" i="3"/>
  <c r="G138" i="3"/>
  <c r="F138" i="3"/>
  <c r="G137" i="3"/>
  <c r="F137" i="3"/>
  <c r="G136" i="3"/>
  <c r="F136" i="3"/>
  <c r="G135" i="3"/>
  <c r="F135" i="3"/>
  <c r="G134" i="3"/>
  <c r="F134" i="3"/>
  <c r="G133" i="3"/>
  <c r="F133" i="3"/>
  <c r="G132" i="3"/>
  <c r="F132" i="3"/>
  <c r="G131" i="3"/>
  <c r="F131" i="3"/>
  <c r="G130" i="3"/>
  <c r="F130" i="3"/>
  <c r="G129" i="3"/>
  <c r="F129" i="3"/>
  <c r="G128" i="3"/>
  <c r="F128" i="3"/>
  <c r="G127" i="3"/>
  <c r="F127" i="3"/>
  <c r="G126" i="3"/>
  <c r="F126" i="3"/>
  <c r="G125" i="3"/>
  <c r="F125" i="3"/>
  <c r="G124" i="3"/>
  <c r="F124" i="3"/>
  <c r="G123" i="3"/>
  <c r="F123" i="3"/>
  <c r="G122" i="3"/>
  <c r="F122" i="3"/>
  <c r="G121" i="3"/>
  <c r="F121" i="3"/>
  <c r="G120" i="3"/>
  <c r="F120" i="3"/>
  <c r="G119" i="3"/>
  <c r="F119" i="3"/>
  <c r="G118" i="3"/>
  <c r="F118" i="3"/>
  <c r="G117" i="3"/>
  <c r="F117" i="3"/>
  <c r="G116" i="3"/>
  <c r="F116" i="3"/>
  <c r="G115" i="3"/>
  <c r="F115" i="3"/>
  <c r="G114" i="3"/>
  <c r="F114" i="3"/>
  <c r="G113" i="3"/>
  <c r="F113" i="3"/>
  <c r="G112" i="3"/>
  <c r="F112" i="3"/>
  <c r="G111" i="3"/>
  <c r="F111" i="3"/>
  <c r="G110" i="3"/>
  <c r="F110" i="3"/>
  <c r="G109" i="3"/>
  <c r="F109" i="3"/>
  <c r="G108" i="3"/>
  <c r="F108" i="3"/>
  <c r="G107" i="3"/>
  <c r="F107" i="3"/>
  <c r="G106" i="3"/>
  <c r="F106" i="3"/>
  <c r="G105" i="3"/>
  <c r="F105" i="3"/>
  <c r="G104" i="3"/>
  <c r="F104" i="3"/>
  <c r="G103" i="3"/>
  <c r="F103" i="3"/>
  <c r="G102" i="3"/>
  <c r="F102" i="3"/>
  <c r="G101" i="3"/>
  <c r="F101" i="3"/>
  <c r="G100" i="3"/>
  <c r="F100" i="3"/>
  <c r="G99" i="3"/>
  <c r="F99" i="3"/>
  <c r="G98" i="3"/>
  <c r="F98" i="3"/>
  <c r="G97" i="3"/>
  <c r="F97" i="3"/>
  <c r="G96" i="3"/>
  <c r="F96" i="3"/>
  <c r="G95" i="3"/>
  <c r="F95" i="3"/>
  <c r="G94" i="3"/>
  <c r="F94" i="3"/>
  <c r="G93" i="3"/>
  <c r="F93" i="3"/>
  <c r="G92" i="3"/>
  <c r="F92" i="3"/>
  <c r="G91" i="3"/>
  <c r="F91" i="3"/>
  <c r="G90" i="3"/>
  <c r="F90" i="3"/>
  <c r="G89" i="3"/>
  <c r="F89" i="3"/>
  <c r="G88" i="3"/>
  <c r="F88" i="3"/>
  <c r="G87" i="3"/>
  <c r="F87" i="3"/>
  <c r="G86" i="3"/>
  <c r="F86" i="3"/>
  <c r="G85" i="3"/>
  <c r="F85" i="3"/>
  <c r="G84" i="3"/>
  <c r="F84" i="3"/>
  <c r="G83" i="3"/>
  <c r="F83" i="3"/>
  <c r="G82" i="3"/>
  <c r="F82" i="3"/>
  <c r="G81" i="3"/>
  <c r="F81" i="3"/>
  <c r="G80" i="3"/>
  <c r="F80" i="3"/>
  <c r="G79" i="3"/>
  <c r="F79" i="3"/>
  <c r="G78" i="3"/>
  <c r="F78" i="3"/>
  <c r="G77" i="3"/>
  <c r="F77" i="3"/>
  <c r="G76" i="3"/>
  <c r="F76" i="3"/>
  <c r="G75" i="3"/>
  <c r="F75" i="3"/>
  <c r="G74" i="3"/>
  <c r="F74" i="3"/>
  <c r="G73" i="3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41" i="3"/>
  <c r="F41" i="3"/>
  <c r="G40" i="3"/>
  <c r="F40" i="3"/>
  <c r="G39" i="3"/>
  <c r="F39" i="3"/>
  <c r="G38" i="3"/>
  <c r="F38" i="3"/>
  <c r="G37" i="3"/>
  <c r="F37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  <c r="G3" i="3"/>
  <c r="F3" i="3"/>
  <c r="F217" i="1"/>
  <c r="G216" i="1"/>
  <c r="G215" i="1"/>
  <c r="G214" i="1"/>
  <c r="G213" i="1"/>
  <c r="F211" i="1"/>
  <c r="F210" i="1"/>
  <c r="G210" i="1" s="1"/>
  <c r="F208" i="1"/>
  <c r="G208" i="1" s="1"/>
  <c r="G207" i="1"/>
  <c r="F205" i="1"/>
  <c r="F204" i="1"/>
  <c r="G204" i="1" s="1"/>
  <c r="G202" i="1"/>
  <c r="G201" i="1"/>
  <c r="F197" i="1"/>
  <c r="G194" i="1"/>
  <c r="F191" i="1"/>
  <c r="G191" i="1" s="1"/>
  <c r="F190" i="1"/>
  <c r="G190" i="1" s="1"/>
  <c r="G189" i="1"/>
  <c r="G188" i="1"/>
  <c r="F187" i="1"/>
  <c r="G187" i="1" s="1"/>
  <c r="F186" i="1"/>
  <c r="G186" i="1" s="1"/>
  <c r="F185" i="1"/>
  <c r="G185" i="1" s="1"/>
  <c r="F184" i="1"/>
  <c r="G184" i="1" s="1"/>
  <c r="G183" i="1"/>
  <c r="G181" i="1"/>
  <c r="G179" i="1"/>
  <c r="G178" i="1"/>
  <c r="H176" i="1"/>
  <c r="F175" i="1"/>
  <c r="G174" i="1"/>
  <c r="G173" i="1"/>
  <c r="F171" i="1"/>
  <c r="G170" i="1"/>
  <c r="G168" i="1"/>
  <c r="F167" i="1"/>
  <c r="G166" i="1"/>
  <c r="G165" i="1"/>
  <c r="F163" i="1"/>
  <c r="F162" i="1"/>
  <c r="G161" i="1"/>
  <c r="G160" i="1"/>
  <c r="G159" i="1"/>
  <c r="G158" i="1"/>
  <c r="F157" i="1"/>
  <c r="G156" i="1"/>
  <c r="G154" i="1"/>
  <c r="F153" i="1"/>
  <c r="G152" i="1"/>
  <c r="G151" i="1"/>
  <c r="G149" i="1"/>
  <c r="G148" i="1"/>
  <c r="F148" i="1"/>
  <c r="G147" i="1"/>
  <c r="C6" i="5" s="1"/>
  <c r="D6" i="5" s="1"/>
  <c r="G146" i="1"/>
  <c r="G145" i="1"/>
  <c r="F144" i="1"/>
  <c r="G144" i="1" s="1"/>
  <c r="F143" i="1"/>
  <c r="F142" i="1"/>
  <c r="F141" i="1"/>
  <c r="F140" i="1"/>
  <c r="F139" i="1"/>
  <c r="F138" i="1"/>
  <c r="F137" i="1"/>
  <c r="G136" i="1"/>
  <c r="G135" i="1"/>
  <c r="G134" i="1"/>
  <c r="G133" i="1"/>
  <c r="G132" i="1"/>
  <c r="C4" i="5" s="1"/>
  <c r="D4" i="5" s="1"/>
  <c r="G130" i="1"/>
  <c r="G129" i="1"/>
  <c r="F126" i="1"/>
  <c r="F125" i="1"/>
  <c r="F112" i="1"/>
  <c r="F111" i="1"/>
  <c r="G109" i="1"/>
  <c r="F107" i="1"/>
  <c r="G106" i="1"/>
  <c r="G105" i="1"/>
  <c r="F105" i="1"/>
  <c r="G102" i="1"/>
  <c r="G101" i="1"/>
  <c r="C3" i="5" s="1"/>
  <c r="D3" i="5" s="1"/>
  <c r="D9" i="5" s="1"/>
  <c r="D12" i="5" s="1"/>
  <c r="G100" i="1"/>
  <c r="F99" i="1"/>
  <c r="G97" i="1"/>
  <c r="G96" i="1"/>
  <c r="G94" i="1"/>
  <c r="F93" i="1"/>
  <c r="G93" i="1" s="1"/>
  <c r="F92" i="1"/>
  <c r="F91" i="1"/>
  <c r="F90" i="1"/>
  <c r="F89" i="1"/>
  <c r="G88" i="1"/>
  <c r="G87" i="1"/>
  <c r="F87" i="1"/>
  <c r="F86" i="1"/>
  <c r="G85" i="1"/>
  <c r="F83" i="1"/>
  <c r="F82" i="1"/>
  <c r="G81" i="1"/>
  <c r="F79" i="1"/>
  <c r="G79" i="1" s="1"/>
  <c r="F77" i="1"/>
  <c r="F76" i="1"/>
  <c r="I75" i="1"/>
  <c r="F75" i="1"/>
  <c r="F68" i="1"/>
  <c r="F67" i="1"/>
  <c r="G66" i="1"/>
  <c r="G63" i="1"/>
  <c r="F62" i="1"/>
  <c r="F61" i="1"/>
  <c r="F60" i="1"/>
  <c r="F59" i="1"/>
  <c r="F58" i="1"/>
  <c r="F57" i="1"/>
  <c r="G55" i="1"/>
  <c r="C5" i="5" s="1"/>
  <c r="D5" i="5" s="1"/>
  <c r="F54" i="1"/>
  <c r="G53" i="1"/>
  <c r="G50" i="1"/>
  <c r="C7" i="5" s="1"/>
  <c r="D7" i="5" s="1"/>
  <c r="G49" i="1"/>
  <c r="G48" i="1"/>
  <c r="G46" i="1"/>
  <c r="G45" i="1"/>
  <c r="F45" i="1"/>
  <c r="G44" i="1"/>
  <c r="G43" i="1"/>
  <c r="F42" i="1"/>
  <c r="F41" i="1"/>
  <c r="G41" i="1" s="1"/>
  <c r="G40" i="1"/>
  <c r="G37" i="1"/>
  <c r="G36" i="1"/>
  <c r="G34" i="1"/>
  <c r="F32" i="1"/>
  <c r="F31" i="1"/>
  <c r="G29" i="1"/>
  <c r="F28" i="1"/>
  <c r="H27" i="1"/>
  <c r="G27" i="1"/>
  <c r="F27" i="1"/>
  <c r="F26" i="1"/>
  <c r="F22" i="1"/>
  <c r="G21" i="1"/>
  <c r="F19" i="1"/>
  <c r="G18" i="1"/>
  <c r="F17" i="1"/>
  <c r="G16" i="1"/>
  <c r="G15" i="1"/>
  <c r="G14" i="1"/>
  <c r="G13" i="1"/>
  <c r="G12" i="1"/>
  <c r="G9" i="1"/>
  <c r="G6" i="1"/>
  <c r="G4" i="1"/>
  <c r="G3" i="1"/>
  <c r="G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scheme val="minor"/>
          </rPr>
          <t>NOTAS IMPORTANTES:
* Los precios en dólares no incluyen taxes ni envío
* Los precios en pesos están calculados con un 7% de impuestos y NO INCLUYEN ningún tipo de envío
* La Tasa de Cambio a la que está calculada esta lista es la que se encuentra en la casilla K3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400-000001000000}">
      <text>
        <r>
          <rPr>
            <sz val="10"/>
            <color rgb="FF000000"/>
            <rFont val="Arial"/>
            <scheme val="minor"/>
          </rPr>
          <t>======
ID#AAAAaxXdoyQ
MARIA CAMILA MORALES ESPINOSA    (2022-06-08 14:40:03)
Está calculado con el  precio al público de los Aceites Esenciales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P+4r7VHiokdc5PN6gFtPcmb4BCw=="/>
    </ext>
  </extLst>
</comments>
</file>

<file path=xl/sharedStrings.xml><?xml version="1.0" encoding="utf-8"?>
<sst xmlns="http://schemas.openxmlformats.org/spreadsheetml/2006/main" count="1489" uniqueCount="740">
  <si>
    <t xml:space="preserve">CODIGO </t>
  </si>
  <si>
    <t>PRODUCTO</t>
  </si>
  <si>
    <t>UNIDAD</t>
  </si>
  <si>
    <t>PV</t>
  </si>
  <si>
    <t>PRECIO MEMBRESIA</t>
  </si>
  <si>
    <t xml:space="preserve">PRECIO AL PUBLICO </t>
  </si>
  <si>
    <t>PRECIO POR GOTA</t>
  </si>
  <si>
    <t>ABETO DE DOUGLAS</t>
  </si>
  <si>
    <t>5 ml</t>
  </si>
  <si>
    <t>ABETO NEGRO</t>
  </si>
  <si>
    <t>ABETO SIBERIANO</t>
  </si>
  <si>
    <t>15 ml</t>
  </si>
  <si>
    <t>ACONDICIONADOR</t>
  </si>
  <si>
    <t>250 ml</t>
  </si>
  <si>
    <t>ADAPTIV</t>
  </si>
  <si>
    <t>ADAPTIV TOUCH</t>
  </si>
  <si>
    <t>10 ml.</t>
  </si>
  <si>
    <t>Air-X™</t>
  </si>
  <si>
    <t>ALBAHACA</t>
  </si>
  <si>
    <t xml:space="preserve">ANILLO MULTIBANDA CELULAR DISEÑO 1 </t>
  </si>
  <si>
    <t>1 pza</t>
  </si>
  <si>
    <t xml:space="preserve">ANILLO MULTIBANDA CELULAR DISEÑO 2 </t>
  </si>
  <si>
    <t>ARBORVITAE</t>
  </si>
  <si>
    <t xml:space="preserve">AROMATOUCH   </t>
  </si>
  <si>
    <t>AROMATOUCH MINI</t>
  </si>
  <si>
    <t>BALANCE</t>
  </si>
  <si>
    <t>BALANCE MINI</t>
  </si>
  <si>
    <t>BALANCE TOUCH</t>
  </si>
  <si>
    <t>BAYA DE ENEBRO</t>
  </si>
  <si>
    <t>BEAUTIFUL BODY MIST</t>
  </si>
  <si>
    <t>4.2 oz/ 125ml.</t>
  </si>
  <si>
    <t>BEAUTIFUL TOUCH 10ML</t>
  </si>
  <si>
    <t>BERGAMOTA</t>
  </si>
  <si>
    <t>BOTELLAS DE MUESTRA</t>
  </si>
  <si>
    <t>12 unidades</t>
  </si>
  <si>
    <t>BOLSA PORTA ACEITES</t>
  </si>
  <si>
    <t>BOLSA REUTILIZABLE 1</t>
  </si>
  <si>
    <t>BOLSA REUTILIZABLE 2</t>
  </si>
  <si>
    <t xml:space="preserve">BRAVE </t>
  </si>
  <si>
    <t>BREATHE</t>
  </si>
  <si>
    <t>BREATHE DROPS</t>
  </si>
  <si>
    <t>30 caramelos</t>
  </si>
  <si>
    <t>BREATHE MINI</t>
  </si>
  <si>
    <t>BREATHE BARRA VAPOR</t>
  </si>
  <si>
    <t>1 Barra</t>
  </si>
  <si>
    <t>BREATHE TOUCH</t>
  </si>
  <si>
    <t>CALMER</t>
  </si>
  <si>
    <t>CANELA</t>
  </si>
  <si>
    <t>CANGURO DEPORTIVO</t>
  </si>
  <si>
    <t>CARDAMOMO</t>
  </si>
  <si>
    <t>CASIA</t>
  </si>
  <si>
    <t>CAPSULAS VEGETALES</t>
  </si>
  <si>
    <t>120 cápsulas</t>
  </si>
  <si>
    <t>CATALOGO DOTERRA</t>
  </si>
  <si>
    <t>1 Catalogo</t>
  </si>
  <si>
    <t>CEDRO</t>
  </si>
  <si>
    <t xml:space="preserve">CHEER   </t>
  </si>
  <si>
    <t>CHEER TOUCH</t>
  </si>
  <si>
    <t xml:space="preserve">CILANTRO </t>
  </si>
  <si>
    <t>CIPRES</t>
  </si>
  <si>
    <t>CITRONELA</t>
  </si>
  <si>
    <t>CITRUS BLISS</t>
  </si>
  <si>
    <t>CITRUS BLOOM</t>
  </si>
  <si>
    <t>CLARY CALM</t>
  </si>
  <si>
    <t>CLAVO</t>
  </si>
  <si>
    <t>COCO FRACCIONADO</t>
  </si>
  <si>
    <t>115 ml</t>
  </si>
  <si>
    <t>COLLARES DE MASCOTAS GRANDE</t>
  </si>
  <si>
    <t>COLLARES DE MASCOTAS PEQUEÑO</t>
  </si>
  <si>
    <t xml:space="preserve">CONSOLE   </t>
  </si>
  <si>
    <t>CONSOLE TOUCH</t>
  </si>
  <si>
    <t xml:space="preserve">COPAIBA </t>
  </si>
  <si>
    <t>COPAIBA TOUCH</t>
  </si>
  <si>
    <t>CREMA CORPORAL DOTERRA</t>
  </si>
  <si>
    <t>200 ml.</t>
  </si>
  <si>
    <t>CREMA CORPORAL DOTERRA X 3</t>
  </si>
  <si>
    <t>3 Lociones</t>
  </si>
  <si>
    <t>CREMA DEEP BLUE</t>
  </si>
  <si>
    <t>120 ml</t>
  </si>
  <si>
    <t>CREMA FACIAL HIDRATANTE</t>
  </si>
  <si>
    <t>48 g</t>
  </si>
  <si>
    <t>CREMA HIDRATANTE PARA PAÑAL</t>
  </si>
  <si>
    <t>60 g</t>
  </si>
  <si>
    <t>CREMA SOLIDA HIDRATANTE</t>
  </si>
  <si>
    <t>198 g</t>
  </si>
  <si>
    <t>CURCUMA</t>
  </si>
  <si>
    <t>DAVANA TOUCH 10ML</t>
  </si>
  <si>
    <t>DEEP BLUE 10ML</t>
  </si>
  <si>
    <t>DEEP BLUE 5ML</t>
  </si>
  <si>
    <t>DEEP BLUE TOUCH</t>
  </si>
  <si>
    <t>DESODORANTE NATURAL BALANCE</t>
  </si>
  <si>
    <t>75g</t>
  </si>
  <si>
    <t>DESODORANTE INFUNDIDO CON CITRUS BLOOM</t>
  </si>
  <si>
    <t>DIFUSOR AROMA CLIP</t>
  </si>
  <si>
    <t>DIFUSOR ISLAND LAVA ROCK + ISLAND MINT 15ML</t>
  </si>
  <si>
    <t>KIT</t>
  </si>
  <si>
    <t>DIFUSOR LALUZ</t>
  </si>
  <si>
    <t>1 Difusor</t>
  </si>
  <si>
    <t>DIFUSOR LUMO</t>
  </si>
  <si>
    <t>DIFUSOR PEBBLE</t>
  </si>
  <si>
    <t>DIFUSOR PETAL</t>
  </si>
  <si>
    <t>DIFUSOR ROAM</t>
  </si>
  <si>
    <t>DIFUSOR VOLO MARMOL + TORONJA BLANCA 5ML</t>
  </si>
  <si>
    <t>DIFUSOR VOLO ONIX + TORONJA BLANCA 5ML</t>
  </si>
  <si>
    <t>ELEVATION</t>
  </si>
  <si>
    <t>ESTUCHE FLORAL</t>
  </si>
  <si>
    <t>EUCALIPTO</t>
  </si>
  <si>
    <t>EXFOLIANTE CORPORAL</t>
  </si>
  <si>
    <t>226 g</t>
  </si>
  <si>
    <t>EXFOLIANTE VIGORIZANTE</t>
  </si>
  <si>
    <t>70 g</t>
  </si>
  <si>
    <t>EXHIBIDOR LOTUS</t>
  </si>
  <si>
    <t xml:space="preserve">FORGIVE   </t>
  </si>
  <si>
    <t>FORGIVE TOUCH</t>
  </si>
  <si>
    <t>GAULTERIA</t>
  </si>
  <si>
    <t>GERANIO</t>
  </si>
  <si>
    <t>GUIA DE PRODUCTOS</t>
  </si>
  <si>
    <t>Individual</t>
  </si>
  <si>
    <t>Paq de 10</t>
  </si>
  <si>
    <t>HD CLEAR ESPUMA LIMPIADORA</t>
  </si>
  <si>
    <t>50 ml</t>
  </si>
  <si>
    <t xml:space="preserve">HD CLEAR LOCION FACIAL </t>
  </si>
  <si>
    <t>HD CLEAR MEZCLA TOPICA</t>
  </si>
  <si>
    <t>HELICRISO</t>
  </si>
  <si>
    <t>HYDRATING BODY MIST</t>
  </si>
  <si>
    <t>4.2 fl oz / 125 mL</t>
  </si>
  <si>
    <t>HIERBABUENA</t>
  </si>
  <si>
    <t xml:space="preserve">HINOJO </t>
  </si>
  <si>
    <t>HOPE TOUCH</t>
  </si>
  <si>
    <t>HUMECTANTE ESENCIAL</t>
  </si>
  <si>
    <t>IN TUNE</t>
  </si>
  <si>
    <t>INCIENSO</t>
  </si>
  <si>
    <t>INCIENSO MINI</t>
  </si>
  <si>
    <t>INCIENSO TOUCH</t>
  </si>
  <si>
    <t>JABON LIQUIDO PARA BEBES, CABELLO Y CUERPO</t>
  </si>
  <si>
    <t>295 ml</t>
  </si>
  <si>
    <t>JAZMIN TOUCH</t>
  </si>
  <si>
    <t>JENGIBRE</t>
  </si>
  <si>
    <t>JENGIBRE DROPS</t>
  </si>
  <si>
    <t>JUEGO DE BOLSAS ESENCIALES</t>
  </si>
  <si>
    <t>SET</t>
  </si>
  <si>
    <t>JUNIPER BERRY</t>
  </si>
  <si>
    <t>KIT AROMATERAPIA EMOCIONAL (5ML) + DIFUSOR LALUZ</t>
  </si>
  <si>
    <t>KIT AROMATERAPIA EMOCIONAL TOUCH</t>
  </si>
  <si>
    <t>6 Aceites 10ml.</t>
  </si>
  <si>
    <t>KIT AROMATERPIA EMOCIONAL</t>
  </si>
  <si>
    <t>6 Aceites 5ml.</t>
  </si>
  <si>
    <t>KIT AROMATOUCH CON DIFUSOR</t>
  </si>
  <si>
    <t>KIT AROMATOUCH SIN DIFUSOR</t>
  </si>
  <si>
    <t>9 productos</t>
  </si>
  <si>
    <t>KIT CITRICOS ESENCIALES</t>
  </si>
  <si>
    <t>KIT CITRICOS ESENCIALES + DIFUSOR</t>
  </si>
  <si>
    <t>KIT DOTERRA TOUCH</t>
  </si>
  <si>
    <t>9 RollOn 10ml.</t>
  </si>
  <si>
    <t>KIT ESENCIALES PARA EL HOGAR (15ML) CON DIFUSOR</t>
  </si>
  <si>
    <t>KIT ESENCIALES PARA LA FAMILIA</t>
  </si>
  <si>
    <t>10 Productos</t>
  </si>
  <si>
    <t>KIT ESENCIALES PARA LA FAMILIA (5ML) + SMART &amp; SASSY</t>
  </si>
  <si>
    <t>KIT HD CLEAR</t>
  </si>
  <si>
    <t>3 Productos</t>
  </si>
  <si>
    <t>KIT INTRO 5ML</t>
  </si>
  <si>
    <t>1 cajita</t>
  </si>
  <si>
    <t>KIT MEZCLAS ESENCIALES</t>
  </si>
  <si>
    <t>KIT NIÑOS</t>
  </si>
  <si>
    <t>7 Aceites 10ml.</t>
  </si>
  <si>
    <t>KIT NIÑOS + BREATHE TOUCH INSCRIPCION</t>
  </si>
  <si>
    <t>8 Aceites 10ml.</t>
  </si>
  <si>
    <t>KIT SKIN CARE</t>
  </si>
  <si>
    <t>6 productos</t>
  </si>
  <si>
    <t>KIT SOLUCIONES SIMPLES</t>
  </si>
  <si>
    <t>KIT TRIO PRINCIPIANTE 15ML</t>
  </si>
  <si>
    <t>3 Productos 15ml.</t>
  </si>
  <si>
    <t>LAVANDA</t>
  </si>
  <si>
    <t>LAVANDA MINI</t>
  </si>
  <si>
    <t>LAVANDA TOUCH</t>
  </si>
  <si>
    <t xml:space="preserve">LEMONGRASS </t>
  </si>
  <si>
    <t>LIMA</t>
  </si>
  <si>
    <t>LIMON</t>
  </si>
  <si>
    <t>LIMON MINI</t>
  </si>
  <si>
    <t>LIMON EUCALIPTO</t>
  </si>
  <si>
    <t>LIMPIADOR FACIAL</t>
  </si>
  <si>
    <t>118 ml</t>
  </si>
  <si>
    <t>LINEA BABY</t>
  </si>
  <si>
    <t xml:space="preserve">LOCION DE ROSAS PARA MANOS </t>
  </si>
  <si>
    <t>100 ml</t>
  </si>
  <si>
    <t>LOCION PARA MANOS CITRUS BLISS</t>
  </si>
  <si>
    <t>75 ml</t>
  </si>
  <si>
    <t>LOCION REAFIRMANTE</t>
  </si>
  <si>
    <t>30 ml</t>
  </si>
  <si>
    <t>LOCION REDUCTORA DE POROS</t>
  </si>
  <si>
    <t>LLAVERO GRIS (8 botellas de muestra)</t>
  </si>
  <si>
    <t>1 unidad</t>
  </si>
  <si>
    <t>MAGNOLIA TOUCH</t>
  </si>
  <si>
    <t>MANDARINA</t>
  </si>
  <si>
    <t>MANZANILLA ROMANA</t>
  </si>
  <si>
    <t>MEJORANA</t>
  </si>
  <si>
    <t>MELALEUCA</t>
  </si>
  <si>
    <t>MELALEUCA MINI</t>
  </si>
  <si>
    <t>MELALEUCA TOUCH</t>
  </si>
  <si>
    <t>MENTA</t>
  </si>
  <si>
    <t>MENTA MINI</t>
  </si>
  <si>
    <t>MENTA TOUCH</t>
  </si>
  <si>
    <t>MIRRA</t>
  </si>
  <si>
    <t>MOCHILA CONEXION GLOBAL 2020</t>
  </si>
  <si>
    <t xml:space="preserve">MOTIVATE   </t>
  </si>
  <si>
    <t>MOTIVATE TOUCH</t>
  </si>
  <si>
    <t>NARANJA SILVESTRE</t>
  </si>
  <si>
    <t>NARANJA SILVESTRE MINI</t>
  </si>
  <si>
    <t xml:space="preserve">ON GUARD  </t>
  </si>
  <si>
    <t>ON GUARD MINI</t>
  </si>
  <si>
    <t>ON GUARD DROPS</t>
  </si>
  <si>
    <t>ON GUARD TOUCH</t>
  </si>
  <si>
    <t>ON GUARD SANITIZING MIST</t>
  </si>
  <si>
    <t>27ml</t>
  </si>
  <si>
    <t>OREGANO</t>
  </si>
  <si>
    <t>OREGANO MINI</t>
  </si>
  <si>
    <t>OREGANO TOUCH</t>
  </si>
  <si>
    <t>PACHULI</t>
  </si>
  <si>
    <t>PAQUETE DE MEMBRESIA COLOMBIA</t>
  </si>
  <si>
    <t>Carpeta</t>
  </si>
  <si>
    <t xml:space="preserve">PASSION   </t>
  </si>
  <si>
    <t>PASSION TOUCH</t>
  </si>
  <si>
    <t>PASTA DENTAL BANQUEADORA ON GUARD</t>
  </si>
  <si>
    <t>1 producto</t>
  </si>
  <si>
    <t>PAST TENSE</t>
  </si>
  <si>
    <t xml:space="preserve">PEACE   </t>
  </si>
  <si>
    <t>PEACE TOUCH</t>
  </si>
  <si>
    <t>PERLITAS DE MENTA</t>
  </si>
  <si>
    <t>125 perlitas</t>
  </si>
  <si>
    <t>PERLITAS DE ON GUARD</t>
  </si>
  <si>
    <t>PETITGRAIN</t>
  </si>
  <si>
    <t>PIMIENTA NEGRA</t>
  </si>
  <si>
    <t>PURSUE 10ML</t>
  </si>
  <si>
    <t>PURE FRESH</t>
  </si>
  <si>
    <t>RESCUER</t>
  </si>
  <si>
    <t>ROMERO</t>
  </si>
  <si>
    <t>ROSA TOUCH</t>
  </si>
  <si>
    <t>SALUBELLE</t>
  </si>
  <si>
    <t>SALVIA ESCLAREA</t>
  </si>
  <si>
    <t>SANDALO</t>
  </si>
  <si>
    <t>SANDALO HAWAIANO</t>
  </si>
  <si>
    <t>SEMILLA DE APIO</t>
  </si>
  <si>
    <t>SEMILLA DE CILANTRO</t>
  </si>
  <si>
    <t>SERENITY</t>
  </si>
  <si>
    <t>SHAMPOO</t>
  </si>
  <si>
    <t>8.34 oz</t>
  </si>
  <si>
    <t>SHAMPOO Y ACONDICIONADOR</t>
  </si>
  <si>
    <t>2 Productos</t>
  </si>
  <si>
    <t>SMART AND SASSY</t>
  </si>
  <si>
    <t>SPA BODY BUTTER</t>
  </si>
  <si>
    <t>198g</t>
  </si>
  <si>
    <t>STEADY</t>
  </si>
  <si>
    <t>STICKERS PARA ACEITES ESENCIALES</t>
  </si>
  <si>
    <t>1 Lamina</t>
  </si>
  <si>
    <t>STRONGER</t>
  </si>
  <si>
    <t xml:space="preserve">SUERO PARA EL CABELLO DE LA RAIZ A LA PUNTA </t>
  </si>
  <si>
    <t>30 ML</t>
  </si>
  <si>
    <t>TAMER</t>
  </si>
  <si>
    <t>TEA TREE MINI</t>
  </si>
  <si>
    <t>TEA TREE</t>
  </si>
  <si>
    <t>TEA TREE TOUCH</t>
  </si>
  <si>
    <t>TERRASHIELD</t>
  </si>
  <si>
    <t xml:space="preserve">TERRASHIELD SPRAY </t>
  </si>
  <si>
    <t xml:space="preserve">30 ml. </t>
  </si>
  <si>
    <t>THINKER</t>
  </si>
  <si>
    <t>TOMILLO</t>
  </si>
  <si>
    <t>TORONJA</t>
  </si>
  <si>
    <t>VAINILLA</t>
  </si>
  <si>
    <t>WHISPER</t>
  </si>
  <si>
    <t>XEO MEGA</t>
  </si>
  <si>
    <t>120 Capsulas</t>
  </si>
  <si>
    <t>YARROW POM</t>
  </si>
  <si>
    <t>30 ml.</t>
  </si>
  <si>
    <t xml:space="preserve">YLANG YLANG </t>
  </si>
  <si>
    <t>ZENDOCRINE</t>
  </si>
  <si>
    <t>ZENGEST</t>
  </si>
  <si>
    <t>ZENGEST MINI</t>
  </si>
  <si>
    <t>ZENGEST TOUCH</t>
  </si>
  <si>
    <t>DIFUSOR BREVI</t>
  </si>
  <si>
    <t>WALNUT</t>
  </si>
  <si>
    <t xml:space="preserve"> -</t>
  </si>
  <si>
    <t xml:space="preserve">LISTA DE PRECIOS PRODUCTOS DOTERRA USA  </t>
  </si>
  <si>
    <t>CATEGORIA</t>
  </si>
  <si>
    <t>CONTENIDO</t>
  </si>
  <si>
    <t>PUBLICO DÓLAR</t>
  </si>
  <si>
    <t>MEMBRESIA DÓLAR</t>
  </si>
  <si>
    <t>PUBLICO PESOS</t>
  </si>
  <si>
    <t>MEMBRESIA PESOS</t>
  </si>
  <si>
    <t>ACEITES ESENCIALES</t>
  </si>
  <si>
    <t>Arborvitae</t>
  </si>
  <si>
    <t>5 mL</t>
  </si>
  <si>
    <t>TASA CAMBIO</t>
  </si>
  <si>
    <t>Basil</t>
  </si>
  <si>
    <t>15 mL</t>
  </si>
  <si>
    <t>ENVIO POR PRODUCTO APROX</t>
  </si>
  <si>
    <t>Bergamot</t>
  </si>
  <si>
    <t>Black Pepper</t>
  </si>
  <si>
    <t>NOTA:ESTOS PRODUCTOS NO INCLUYEN VALOR DE ENVIO A COLOMBIA NI AL CASILLERO DE ESTADOS UNIDOS</t>
  </si>
  <si>
    <t>Black Spruce</t>
  </si>
  <si>
    <t>Blue Tansy</t>
  </si>
  <si>
    <t>Cardamom</t>
  </si>
  <si>
    <t>Cassia</t>
  </si>
  <si>
    <t>Cedarwood</t>
  </si>
  <si>
    <t>Celery Seed</t>
  </si>
  <si>
    <t>Cilantro</t>
  </si>
  <si>
    <t>Cinnamon Bark</t>
  </si>
  <si>
    <t>Citronella</t>
  </si>
  <si>
    <t xml:space="preserve">Clary Calm </t>
  </si>
  <si>
    <t>10 mL</t>
  </si>
  <si>
    <t>Clary Sage</t>
  </si>
  <si>
    <t>Clove</t>
  </si>
  <si>
    <t>Copaiba</t>
  </si>
  <si>
    <t>Copaiba Touch</t>
  </si>
  <si>
    <t>Copaiba Softgels</t>
  </si>
  <si>
    <t>60 Sgls</t>
  </si>
  <si>
    <t>Coriander</t>
  </si>
  <si>
    <t>Cypress</t>
  </si>
  <si>
    <t>Douglas Fir</t>
  </si>
  <si>
    <t>Eucalyptus</t>
  </si>
  <si>
    <t>Fennel (Sweet)</t>
  </si>
  <si>
    <t>Frankincense</t>
  </si>
  <si>
    <t>dōTERRA Frankincense Touch</t>
  </si>
  <si>
    <t>Geranium</t>
  </si>
  <si>
    <t>Ginger</t>
  </si>
  <si>
    <t>Grapefruit</t>
  </si>
  <si>
    <t>Green Mandarin</t>
  </si>
  <si>
    <t>Helichrysum</t>
  </si>
  <si>
    <t>dōTERRA Helichrysum Touch</t>
  </si>
  <si>
    <t>dōTERRA Jasmine Touch</t>
  </si>
  <si>
    <t>Juniper Berry</t>
  </si>
  <si>
    <t>Lavender</t>
  </si>
  <si>
    <t>dōTERRA Lavender Touch</t>
  </si>
  <si>
    <t>Lemon</t>
  </si>
  <si>
    <t>Lemon Eucalyptus</t>
  </si>
  <si>
    <t>Lemongrass</t>
  </si>
  <si>
    <t>Lime</t>
  </si>
  <si>
    <t>Madagascar Vanilla Absolute</t>
  </si>
  <si>
    <t>dōTERRA Magnolia Touch</t>
  </si>
  <si>
    <t>Marjoram</t>
  </si>
  <si>
    <t>Melissa</t>
  </si>
  <si>
    <t>Myrrh</t>
  </si>
  <si>
    <t>dōTERRA Neroli Touch</t>
  </si>
  <si>
    <t>Oregano</t>
  </si>
  <si>
    <t>dōTERRA Oregano Touch</t>
  </si>
  <si>
    <t>Patchouli</t>
  </si>
  <si>
    <t>Peppermint</t>
  </si>
  <si>
    <t>dōTERRA Peppermint Touch</t>
  </si>
  <si>
    <t>Peppermint Beadlet</t>
  </si>
  <si>
    <t>125 Blts</t>
  </si>
  <si>
    <t>Petitgrain</t>
  </si>
  <si>
    <t>Pink Pepper</t>
  </si>
  <si>
    <t>Roman Chamomile</t>
  </si>
  <si>
    <t>Rose</t>
  </si>
  <si>
    <t>dōTERRA Rose Touch</t>
  </si>
  <si>
    <t>Rosemary</t>
  </si>
  <si>
    <t>Sandalwood</t>
  </si>
  <si>
    <t>Sandalwood, Hawaiian</t>
  </si>
  <si>
    <t>Siberian Fir</t>
  </si>
  <si>
    <t>Spearmint</t>
  </si>
  <si>
    <t>Spikenard</t>
  </si>
  <si>
    <t>Tangerine</t>
  </si>
  <si>
    <t>Tea Tree</t>
  </si>
  <si>
    <t>dōTERRA Tea Tree Touch</t>
  </si>
  <si>
    <t>Thyme</t>
  </si>
  <si>
    <t>Tulsi (Holy Basil)</t>
  </si>
  <si>
    <t>Turmeric</t>
  </si>
  <si>
    <t>Vainilla</t>
  </si>
  <si>
    <t>5ml</t>
  </si>
  <si>
    <t>Vetiver</t>
  </si>
  <si>
    <t>Wild Orange</t>
  </si>
  <si>
    <t>Wintergreen</t>
  </si>
  <si>
    <t>Ylang Ylang</t>
  </si>
  <si>
    <t>Yoga Align Blend</t>
  </si>
  <si>
    <t>Yoga Anchor Blend</t>
  </si>
  <si>
    <t>Yoga Arise Blend</t>
  </si>
  <si>
    <t>MEZCLAS   ESENCIALES</t>
  </si>
  <si>
    <t>abode™</t>
  </si>
  <si>
    <t>Adaptiv Blend</t>
  </si>
  <si>
    <t>Adaptiv Touch Blend</t>
  </si>
  <si>
    <t>Air-X</t>
  </si>
  <si>
    <t>dōTERRA Align</t>
  </si>
  <si>
    <t>dōTERRA Anchor</t>
  </si>
  <si>
    <t>dōTERRA Arise</t>
  </si>
  <si>
    <t>AromaTouch®</t>
  </si>
  <si>
    <t>dōTERRA Balance®</t>
  </si>
  <si>
    <t>Brave</t>
  </si>
  <si>
    <t>dōTERRA Breathe®</t>
  </si>
  <si>
    <t>dōTERRA Breathe® Touch</t>
  </si>
  <si>
    <t>Calmer</t>
  </si>
  <si>
    <t>dōTERRA Cheer®</t>
  </si>
  <si>
    <t>dōTERRA Cheer®  Touch</t>
  </si>
  <si>
    <t>Citrus Bliss®</t>
  </si>
  <si>
    <t>Citrus Bloom</t>
  </si>
  <si>
    <t>ClaryCalm®  Roll On</t>
  </si>
  <si>
    <t>dōTERRA Console®</t>
  </si>
  <si>
    <t>dōTERRA Console®  Touch</t>
  </si>
  <si>
    <t>DDR Prime®</t>
  </si>
  <si>
    <t>DDR Prime®  Softgels</t>
  </si>
  <si>
    <t>Deep Blue®</t>
  </si>
  <si>
    <t>Deep Blue® Roll On</t>
  </si>
  <si>
    <t>dōTERRA Deep Blue® Touch</t>
  </si>
  <si>
    <t>DigestZen®</t>
  </si>
  <si>
    <t>DigestZen®  Softgels</t>
  </si>
  <si>
    <t>60 cáps</t>
  </si>
  <si>
    <t>dōTERRA DigestZen®  Touch</t>
  </si>
  <si>
    <t>Elevation</t>
  </si>
  <si>
    <t>dōTERRA Forgive®</t>
  </si>
  <si>
    <t>dōTERRA Forgive®  Touch</t>
  </si>
  <si>
    <t>dōTERRA Hope®  Touch</t>
  </si>
  <si>
    <t>HD Clear®  Roll On</t>
  </si>
  <si>
    <t>dōTERRA Hygge®</t>
  </si>
  <si>
    <t>Immortelle</t>
  </si>
  <si>
    <t>InTune®</t>
  </si>
  <si>
    <t>dōTERRA Motivate®</t>
  </si>
  <si>
    <t>dōTERRA Motivate®  Touch</t>
  </si>
  <si>
    <t>Northern Escape</t>
  </si>
  <si>
    <t>dōTERRA On Guard®</t>
  </si>
  <si>
    <t>dōTERRA On Guard®  Touch</t>
  </si>
  <si>
    <t>dōTERRA On Guard®  Beadlet</t>
  </si>
  <si>
    <t>dōTERRA On Guard®+ Softgels</t>
  </si>
  <si>
    <t>dōTERRA Passion®</t>
  </si>
  <si>
    <t>dōTERRA Passion®  Touch</t>
  </si>
  <si>
    <t>PastTense®  Roll On</t>
  </si>
  <si>
    <t>19,5</t>
  </si>
  <si>
    <t>Past Tense</t>
  </si>
  <si>
    <t>dōTERRA Peace®</t>
  </si>
  <si>
    <t>dōTERRA Peace®  Touch</t>
  </si>
  <si>
    <t>Purify</t>
  </si>
  <si>
    <t>Rescuer</t>
  </si>
  <si>
    <t>dōTERRA Serenity®</t>
  </si>
  <si>
    <t>dōTERRA Serenity®  Softgels</t>
  </si>
  <si>
    <t>dōTERRA Serenity®  Combo Pack</t>
  </si>
  <si>
    <t>Btl+Sgls</t>
  </si>
  <si>
    <t>Slim &amp; Sassy®</t>
  </si>
  <si>
    <t>Slim &amp; Sassy®  Softgels</t>
  </si>
  <si>
    <t>90 Sgls</t>
  </si>
  <si>
    <t>31,5</t>
  </si>
  <si>
    <t>Steady</t>
  </si>
  <si>
    <t>Stronger</t>
  </si>
  <si>
    <t>Tamer</t>
  </si>
  <si>
    <t>TerraShield®</t>
  </si>
  <si>
    <t>TerraShield®  Spray</t>
  </si>
  <si>
    <t>30 mL</t>
  </si>
  <si>
    <t>Thinker</t>
  </si>
  <si>
    <t>TriEase®  Blend Softgels</t>
  </si>
  <si>
    <t>Whisper®</t>
  </si>
  <si>
    <t>Whisper®Touch</t>
  </si>
  <si>
    <t>Yarrow Pom</t>
  </si>
  <si>
    <t>Zendocrine®</t>
  </si>
  <si>
    <t>Zendocrine®  Softgels</t>
  </si>
  <si>
    <t>KITS Y ACCESORIOS  DOTERRA</t>
  </si>
  <si>
    <t>Aroma Essentials Collection</t>
  </si>
  <si>
    <t>Single</t>
  </si>
  <si>
    <t>Healthy Habits Kit</t>
  </si>
  <si>
    <t>Healthy Start Kit</t>
  </si>
  <si>
    <t>Natural Solutions Kit</t>
  </si>
  <si>
    <t>Healthy Home Kit</t>
  </si>
  <si>
    <t>Healthy Essentials Kit</t>
  </si>
  <si>
    <t>Home Essentials Kit</t>
  </si>
  <si>
    <t>Simple Solutions Kit</t>
  </si>
  <si>
    <t>Lotus Diffuser</t>
  </si>
  <si>
    <t>Aroma Lite Diffuser</t>
  </si>
  <si>
    <t>Petal Essential Collection</t>
  </si>
  <si>
    <t>Lumo™  Sleep Collection</t>
  </si>
  <si>
    <t>Volo™  Onyx Diffuser</t>
  </si>
  <si>
    <t>Volo™  Marble Diffuser</t>
  </si>
  <si>
    <t>Dawn™  Aroma-Humidifier</t>
  </si>
  <si>
    <t>Laluz™  Diffuser</t>
  </si>
  <si>
    <t>Roam™  Diffuser</t>
  </si>
  <si>
    <t>Pilōt™  Diffuser</t>
  </si>
  <si>
    <t>Wooden Box w/Logo</t>
  </si>
  <si>
    <t>Intro Essential Oil Kit</t>
  </si>
  <si>
    <t>6 Pack</t>
  </si>
  <si>
    <t>Beginner’s Trio</t>
  </si>
  <si>
    <t>Emotional Aromatherapy System Kit</t>
  </si>
  <si>
    <t>dōTERRA Emotional Aromatherapy® Touch Kit</t>
  </si>
  <si>
    <t>dōTERRA Touch®  Kit</t>
  </si>
  <si>
    <t>Family Essentials Kit</t>
  </si>
  <si>
    <t>7 Pack</t>
  </si>
  <si>
    <t>AromaTouch®  Technique Kit</t>
  </si>
  <si>
    <t>Yoga Collection</t>
  </si>
  <si>
    <t>Veggie Caps</t>
  </si>
  <si>
    <t>160 Caps</t>
  </si>
  <si>
    <t>dōTERRA Kids Collection</t>
  </si>
  <si>
    <t>PRODUCTOS SLIM  AND SASSY</t>
  </si>
  <si>
    <t>TrimShake Vanilla</t>
  </si>
  <si>
    <t>40 Serv.</t>
  </si>
  <si>
    <t>TrimShake Chocolate</t>
  </si>
  <si>
    <t>V Shake</t>
  </si>
  <si>
    <t>Trim Kit - 1 Chocolate, 1 Vanilla</t>
  </si>
  <si>
    <t>Combo</t>
  </si>
  <si>
    <t>Trim Kit - 2 Chocolate</t>
  </si>
  <si>
    <t>Trim Kit - 2 Vanilla</t>
  </si>
  <si>
    <t>Trim Kit - 2 V Shake</t>
  </si>
  <si>
    <t>Metabolic Gum</t>
  </si>
  <si>
    <t>32 Pieces</t>
  </si>
  <si>
    <t>SUPLEMENTOS</t>
  </si>
  <si>
    <t>dōTERRA Lifelong Vitality Pack®</t>
  </si>
  <si>
    <t>3 Pack</t>
  </si>
  <si>
    <t>dōTERRA Daily Nutrient Pack®</t>
  </si>
  <si>
    <t>2 pack</t>
  </si>
  <si>
    <t>dōTERRA Vegan Lifelong Vitality Pack®</t>
  </si>
  <si>
    <t>Microplex VMz®</t>
  </si>
  <si>
    <t>120 Caps</t>
  </si>
  <si>
    <t>xEO Mega®</t>
  </si>
  <si>
    <t>Mito2Max®</t>
  </si>
  <si>
    <t>60 Caps</t>
  </si>
  <si>
    <t>Deep Blue Polyphenol Complex®</t>
  </si>
  <si>
    <t>DigestZen TerraZyme®</t>
  </si>
  <si>
    <t>90 Caps</t>
  </si>
  <si>
    <t>PB Assist®+</t>
  </si>
  <si>
    <t>30 Caps</t>
  </si>
  <si>
    <t>Kids Kit</t>
  </si>
  <si>
    <t>2 Pack</t>
  </si>
  <si>
    <t>Alpha CRS®+</t>
  </si>
  <si>
    <t>69,5</t>
  </si>
  <si>
    <t>120 Sgls</t>
  </si>
  <si>
    <t>vEO Mega</t>
  </si>
  <si>
    <t>Vegan Microplex VMz®</t>
  </si>
  <si>
    <t>39,5</t>
  </si>
  <si>
    <t>PB Assist+®</t>
  </si>
  <si>
    <t>PB Assist+® Jr</t>
  </si>
  <si>
    <t>30 Pack</t>
  </si>
  <si>
    <t>DigestTab™</t>
  </si>
  <si>
    <t>100 Tabs</t>
  </si>
  <si>
    <t>GX Assist®</t>
  </si>
  <si>
    <t>Zendocrine® Complex</t>
  </si>
  <si>
    <t>IQ Mega®</t>
  </si>
  <si>
    <t>150 mL</t>
  </si>
  <si>
    <t>dōTERRA a2z Chewable™</t>
  </si>
  <si>
    <t>a2z Chewable &amp; IQ Mega®</t>
  </si>
  <si>
    <t>Phytoestrogen Complex</t>
  </si>
  <si>
    <t>Bone Nutrient Complex</t>
  </si>
  <si>
    <t>Women’s Health Kit</t>
  </si>
  <si>
    <t>Womens Phytoestrogen</t>
  </si>
  <si>
    <t>Turmeric Dual Chamber Capsules</t>
  </si>
  <si>
    <t>dōTERRA Peppermint Softgels</t>
  </si>
  <si>
    <t>dōTERRA  Greens</t>
  </si>
  <si>
    <t>30 Serv.</t>
  </si>
  <si>
    <t>dōTERRA  Fiber</t>
  </si>
  <si>
    <t>dōTERRA Chocolate Protein</t>
  </si>
  <si>
    <t>20 Serv.</t>
  </si>
  <si>
    <t>dōTERRA Vanilla Protein</t>
  </si>
  <si>
    <t>dōTERRA  Vegan Protein</t>
  </si>
  <si>
    <t>SPA</t>
  </si>
  <si>
    <t>Balance Bath Bar</t>
  </si>
  <si>
    <t>4 oz</t>
  </si>
  <si>
    <t>Balance Bath Bar 3-Pack</t>
  </si>
  <si>
    <t>Citrus Bliss®  Bath Bar</t>
  </si>
  <si>
    <t>Citrus Bliss®  Bath Bar 3-Pack</t>
  </si>
  <si>
    <t>Serenity®  Bath Bar</t>
  </si>
  <si>
    <t>Serenity®  Bath Bar 3-Pack</t>
  </si>
  <si>
    <t>Moisturizing Bath Bar</t>
  </si>
  <si>
    <t>Moisturizing Bath Bar 3-Pack</t>
  </si>
  <si>
    <t>Exfoliating Body Scrub</t>
  </si>
  <si>
    <t>8 oz</t>
  </si>
  <si>
    <t>Replenishing Body Butter</t>
  </si>
  <si>
    <t>7 oz</t>
  </si>
  <si>
    <t>Refreshing Body Wash</t>
  </si>
  <si>
    <t>8.45 fl oz</t>
  </si>
  <si>
    <t>Detoxifying Mud Mask</t>
  </si>
  <si>
    <t>Original Lip Balm</t>
  </si>
  <si>
    <t>.16 oz</t>
  </si>
  <si>
    <t>Herbal Lip Balm</t>
  </si>
  <si>
    <t>Hydrating Body Mist</t>
  </si>
  <si>
    <t>4.2 fl oz</t>
  </si>
  <si>
    <t>Tropical Lip Balm</t>
  </si>
  <si>
    <t>Lip Balm Variety</t>
  </si>
  <si>
    <t>Citrus Bliss®  Hand Lotion</t>
  </si>
  <si>
    <t>2.5 fl oz</t>
  </si>
  <si>
    <t>Hand &amp; Body Lotion</t>
  </si>
  <si>
    <t>6.7 fl oz</t>
  </si>
  <si>
    <t>Hand &amp; Body Lotion 3-Pack</t>
  </si>
  <si>
    <t>Rose Hand Lotion</t>
  </si>
  <si>
    <t>3.3 fl oz</t>
  </si>
  <si>
    <t>dōTERRA Spa Basics Kit</t>
  </si>
  <si>
    <t>2 Piece</t>
  </si>
  <si>
    <t>dōTERRA Spa Luxury Kit</t>
  </si>
  <si>
    <t>3 Piece</t>
  </si>
  <si>
    <t>dōTERRA body carrier oil blend</t>
  </si>
  <si>
    <t>Total dōTERRA Spa Kit</t>
  </si>
  <si>
    <t>14 Piece</t>
  </si>
  <si>
    <t>VERAGE PRODUCTOS</t>
  </si>
  <si>
    <t>Verage®  Cleanser</t>
  </si>
  <si>
    <t>2 fl oz</t>
  </si>
  <si>
    <t>Verage® Toner</t>
  </si>
  <si>
    <t>1.7 fl oz</t>
  </si>
  <si>
    <t>Verage® Immortelle Hydrating Serum</t>
  </si>
  <si>
    <t>.5 fl oz</t>
  </si>
  <si>
    <t>Verage® Moisturizer</t>
  </si>
  <si>
    <t>1 fl oz</t>
  </si>
  <si>
    <t>Verage® Skin Care Collection</t>
  </si>
  <si>
    <t>4 Piece</t>
  </si>
  <si>
    <t>HD  CLEAR PRODUCTOS</t>
  </si>
  <si>
    <t>HD Clear®  Foaming Face Wash</t>
  </si>
  <si>
    <t>1.7 oz</t>
  </si>
  <si>
    <t>HD Clear® Facial Lotion</t>
  </si>
  <si>
    <t>HD Clear® Facial Kit</t>
  </si>
  <si>
    <t>CUIDADO FACIAL</t>
  </si>
  <si>
    <t>Facial Cleanser</t>
  </si>
  <si>
    <t>4 fl oz</t>
  </si>
  <si>
    <t>Tightening Serum</t>
  </si>
  <si>
    <t>Hydrating Cream</t>
  </si>
  <si>
    <t>Pore Reducing Toner</t>
  </si>
  <si>
    <t>Anti-Aging Moisturizer</t>
  </si>
  <si>
    <t>Invigorating Scrub</t>
  </si>
  <si>
    <t>2.5 oz</t>
  </si>
  <si>
    <t>SENSITIVE SKIN</t>
  </si>
  <si>
    <t>Essential Skin Care Kit</t>
  </si>
  <si>
    <t>8 Piece</t>
  </si>
  <si>
    <t>Reveal Facial System</t>
  </si>
  <si>
    <t>Brightening Gel</t>
  </si>
  <si>
    <t>Anti-Aging Eye Cream</t>
  </si>
  <si>
    <t>0.5 fl oz</t>
  </si>
  <si>
    <t>Customizable Essential Skin Care Kit</t>
  </si>
  <si>
    <t>CAPILAR</t>
  </si>
  <si>
    <t>Full Size Hair Care Kit</t>
  </si>
  <si>
    <t>Root to Tip Serum</t>
  </si>
  <si>
    <t>Healthy Hold Glaze</t>
  </si>
  <si>
    <t>Protecting Shampoo</t>
  </si>
  <si>
    <t>8.46 fl oz</t>
  </si>
  <si>
    <t>Smoothing Conditioner</t>
  </si>
  <si>
    <t>Hair Care System</t>
  </si>
  <si>
    <t>4 Pack</t>
  </si>
  <si>
    <t>Shampoo and Conditioner</t>
  </si>
  <si>
    <t>Protecting Shampoo 2-Pack</t>
  </si>
  <si>
    <t>Smoothing Conditioner 2-Pack</t>
  </si>
  <si>
    <t>32 fl oz</t>
  </si>
  <si>
    <t>Shampoo/Conditioner Samples</t>
  </si>
  <si>
    <t>10 Set</t>
  </si>
  <si>
    <t>Daily Conditioner</t>
  </si>
  <si>
    <t>16.9 fl oz</t>
  </si>
  <si>
    <t>Leave-in  Conditioner</t>
  </si>
  <si>
    <t>237 mL</t>
  </si>
  <si>
    <t>Mini Hair Care Kit</t>
  </si>
  <si>
    <t>100 mL</t>
  </si>
  <si>
    <t>500 mL</t>
  </si>
  <si>
    <t>Salon Protecting Shampoo</t>
  </si>
  <si>
    <t>946 mL</t>
  </si>
  <si>
    <t>Salon Protecting  Conditioner</t>
  </si>
  <si>
    <t>PRODUCTOS ON GUARD</t>
  </si>
  <si>
    <t>dōTERRA On Guard
Natural Whitening Toothpaste</t>
  </si>
  <si>
    <t>4.2 oz</t>
  </si>
  <si>
    <t>dōTERRA On Guard Chewable Tablets</t>
  </si>
  <si>
    <t>60 Count</t>
  </si>
  <si>
    <t>dōTERRA On Guard+ Chewable Tablets</t>
  </si>
  <si>
    <t>dōTERRA On Guard Sanitizing Wipes</t>
  </si>
  <si>
    <t>50 Count</t>
  </si>
  <si>
    <t>dōTERRA On Guard
Whitening Toothpaste Samples</t>
  </si>
  <si>
    <t>10 Piece</t>
  </si>
  <si>
    <t>dōTERRA On Guard Protecting Throat Drops</t>
  </si>
  <si>
    <t>30 Drops</t>
  </si>
  <si>
    <t>dōTERRA On Guard
Foaming Hand Wash Single Refill</t>
  </si>
  <si>
    <t>16 oz</t>
  </si>
  <si>
    <t>dōTERRA On Guard
Foaming Hand Wash Twin Pack Refill</t>
  </si>
  <si>
    <t>dōTERRA On Guard Hand Wash Dispenser</t>
  </si>
  <si>
    <t>dōTERRA On Guard Foaming Hand Wash Dispenser</t>
  </si>
  <si>
    <t>dōTERRA On Guard
Hand Wash &amp; 2 Dispensers</t>
  </si>
  <si>
    <t>18,5</t>
  </si>
  <si>
    <t>dōTERRA On Guard Cleaner Concentrate</t>
  </si>
  <si>
    <t>12 fl oz</t>
  </si>
  <si>
    <t>dōTERRA On Guard Mouthwash</t>
  </si>
  <si>
    <t>16 fl oz</t>
  </si>
  <si>
    <t>dōTERRA On Guard Sanitizing Mist</t>
  </si>
  <si>
    <t>.09 fl oz</t>
  </si>
  <si>
    <t>dōTERRA On Guard Laundry Detergent</t>
  </si>
  <si>
    <t>dōTERRA On Guard® Sanitizin Hand Wipes</t>
  </si>
  <si>
    <t>20 Pack</t>
  </si>
  <si>
    <t>dōTERRA On Guard®  back to school essentials</t>
  </si>
  <si>
    <t>1 kit</t>
  </si>
  <si>
    <t>PRODUCTOS DEEP BLUE</t>
  </si>
  <si>
    <t>Deep Blue®  Rub</t>
  </si>
  <si>
    <t>32 oz</t>
  </si>
  <si>
    <t>Deep Blue®  Rub Samples</t>
  </si>
  <si>
    <t>Deep Blue® Stick + Copaiba</t>
  </si>
  <si>
    <t>1.69 oz</t>
  </si>
  <si>
    <t>OTROS PRODUCTOS</t>
  </si>
  <si>
    <t>60 Vcaps</t>
  </si>
  <si>
    <t>dōTERRA Breathe®  Resp. Drops</t>
  </si>
  <si>
    <t>30 Lzgs</t>
  </si>
  <si>
    <t>dōTERRA Breathe®  Vapor Stick</t>
  </si>
  <si>
    <t>0.4 oz</t>
  </si>
  <si>
    <t>Ginger Digestive Drops</t>
  </si>
  <si>
    <t>Natural Deodorant with dōTERRA Balance</t>
  </si>
  <si>
    <t>2.65 oz</t>
  </si>
  <si>
    <t>Natural Deodorant with Douglas Fir &amp; Greek Orange</t>
  </si>
  <si>
    <t>Correct-X®</t>
  </si>
  <si>
    <t>Fractionated Coconut Oil</t>
  </si>
  <si>
    <t>3.8 fl oz</t>
  </si>
  <si>
    <t xml:space="preserve">32 Pieces </t>
  </si>
  <si>
    <t>PRODUCTOS YARROW POM</t>
  </si>
  <si>
    <t>Yarrow|Pom Collection</t>
  </si>
  <si>
    <t>Yarrow l Pom Active Botanical Nutritive Duo</t>
  </si>
  <si>
    <t>Yarrow|Pom Cellular Beauty Complex</t>
  </si>
  <si>
    <t>60 caps</t>
  </si>
  <si>
    <t>Yarrow|Pom Body Renewal Serum</t>
  </si>
  <si>
    <t>3.4 fl oz</t>
  </si>
  <si>
    <t>DOTERRA BABY</t>
  </si>
  <si>
    <t>dōTERRA Baby Diaper Rash Cream</t>
  </si>
  <si>
    <t>2.1 oz</t>
  </si>
  <si>
    <t>dōTERRA Baby Hair &amp; Body Wash</t>
  </si>
  <si>
    <t>10 fl oz</t>
  </si>
  <si>
    <t>PRODUCTOS ADAPTIV</t>
  </si>
  <si>
    <t>Adaptiv™  System</t>
  </si>
  <si>
    <t>Adaptiv™ Calming Blend Capsules</t>
  </si>
  <si>
    <t>30 caps</t>
  </si>
  <si>
    <t>Adaptiv™</t>
  </si>
  <si>
    <t>Adaptiv™ Touch</t>
  </si>
  <si>
    <t>PRODUCTOS ABODE</t>
  </si>
  <si>
    <t>Abōde</t>
  </si>
  <si>
    <t>15 ML</t>
  </si>
  <si>
    <t>Abōde Multi-Purpose Surface Cleaner Concentrate</t>
  </si>
  <si>
    <t>1 fl oz.</t>
  </si>
  <si>
    <t>Abōde Multi-Purpose Surface Cleaner Concentrate 4 Pack</t>
  </si>
  <si>
    <t>Abōde Liquid Dish Soap (Refill)</t>
  </si>
  <si>
    <t>Abōde Diswasher Pods</t>
  </si>
  <si>
    <t>24 Count</t>
  </si>
  <si>
    <t>Abōde Laundry Pods</t>
  </si>
  <si>
    <t>45 Count</t>
  </si>
  <si>
    <t>Abōde Hand Lotion Infused with Citrus Bloom</t>
  </si>
  <si>
    <t xml:space="preserve">Abōde Foaming Hand Soap Concentrate Infused with Citrus Bloom </t>
  </si>
  <si>
    <t>8 fl oz</t>
  </si>
  <si>
    <t>DISPENSADORES ABODE</t>
  </si>
  <si>
    <t xml:space="preserve">Multi-Purpose Surface Cleaner Glass Dispenser </t>
  </si>
  <si>
    <t>10 fl oz (bottle only)</t>
  </si>
  <si>
    <t xml:space="preserve">Hand Lotion Glass Dispenser </t>
  </si>
  <si>
    <t>Foaming Hand Soap Glass Dispenser</t>
  </si>
  <si>
    <t>16 fl oz (bottle only)</t>
  </si>
  <si>
    <t xml:space="preserve">Liquid Dish Soap Glass Dispenser </t>
  </si>
  <si>
    <t>-</t>
  </si>
  <si>
    <t>MEZCLA PARA ARTRITIS PERROS</t>
  </si>
  <si>
    <t>ACEITE ESENCIAL DOTERRA</t>
  </si>
  <si>
    <t>GOTAS</t>
  </si>
  <si>
    <t>PRECIO x  GOTA CLIENTE</t>
  </si>
  <si>
    <t>COSTO</t>
  </si>
  <si>
    <t>ROLLON - 10ml</t>
  </si>
  <si>
    <t>SUBTOTAL</t>
  </si>
  <si>
    <t>(+)GANANCIA ADICIONAL</t>
  </si>
  <si>
    <t>(+) ENVIO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</si>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</sst>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6" formatCode="&quot;$&quot;\ #,##0.00"/>
    <numFmt numFmtId="167" formatCode="[$ $]#,##0"/>
    <numFmt numFmtId="168" formatCode="0.0"/>
  </numFmts>
  <fonts count="20">
    <font>
      <sz val="10"/>
      <color rgb="FF000000"/>
      <name val="Arial"/>
      <scheme val="minor"/>
    </font>
    <font>
      <b/>
      <sz val="10"/>
      <color rgb="FF666666"/>
      <name val="Arial"/>
    </font>
    <font>
      <sz val="10"/>
      <color theme="1"/>
      <name val="Arial"/>
    </font>
    <font>
      <sz val="10"/>
      <color rgb="FF7F7F7F"/>
      <name val="Arial"/>
    </font>
    <font>
      <sz val="10"/>
      <color rgb="FF7F7F7F"/>
      <name val="Arial"/>
    </font>
    <font>
      <sz val="11"/>
      <color rgb="FF1155CC"/>
      <name val="Inconsolata"/>
    </font>
    <font>
      <sz val="10"/>
      <name val="Arial"/>
    </font>
    <font>
      <sz val="10"/>
      <color rgb="FF7F7F7F"/>
      <name val="Comfortaa"/>
    </font>
    <font>
      <b/>
      <sz val="12"/>
      <color rgb="FF666666"/>
      <name val="Calibri"/>
    </font>
    <font>
      <sz val="11"/>
      <color theme="1"/>
      <name val="Calibri"/>
    </font>
    <font>
      <sz val="12"/>
      <color rgb="FF666666"/>
      <name val="Calibri"/>
    </font>
    <font>
      <b/>
      <sz val="11"/>
      <color rgb="FF666666"/>
      <name val="Calibri"/>
    </font>
    <font>
      <b/>
      <sz val="11"/>
      <color rgb="FFFF0000"/>
      <name val="Calibri"/>
    </font>
    <font>
      <b/>
      <sz val="15"/>
      <color rgb="FF666666"/>
      <name val="Comfortaa"/>
    </font>
    <font>
      <b/>
      <sz val="10"/>
      <color rgb="FF666666"/>
      <name val="Comfortaa"/>
    </font>
    <font>
      <b/>
      <sz val="10"/>
      <color rgb="FF7F7F7F"/>
      <name val="Comfortaa"/>
    </font>
    <font>
      <sz val="10"/>
      <color rgb="FF666666"/>
      <name val="Comfortaa"/>
    </font>
    <font>
      <sz val="12"/>
      <color rgb="FF757171"/>
      <name val="Comfortaa"/>
    </font>
    <font>
      <b/>
      <sz val="12"/>
      <color rgb="FF666666"/>
      <name val="Comfortaa"/>
    </font>
    <font>
      <b/>
      <sz val="13"/>
      <color rgb="FF666666"/>
      <name val="Comfortaa"/>
    </font>
  </fonts>
  <fills count="12">
    <fill>
      <patternFill patternType="none"/>
    </fill>
    <fill>
      <patternFill patternType="gray125"/>
    </fill>
    <fill>
      <patternFill patternType="solid">
        <fgColor rgb="FFFFCCCC"/>
        <bgColor rgb="FFFFCCCC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BFBAC"/>
        <bgColor rgb="FFFBFBAC"/>
      </patternFill>
    </fill>
    <fill>
      <patternFill patternType="solid">
        <fgColor rgb="FFD9D2E9"/>
        <bgColor rgb="FFD9D2E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EDE8F7"/>
        <bgColor rgb="FFEDE8F7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/>
    <xf numFmtId="164" fontId="3" fillId="3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/>
    <xf numFmtId="164" fontId="3" fillId="6" borderId="1" xfId="0" applyNumberFormat="1" applyFont="1" applyFill="1" applyBorder="1" applyAlignment="1"/>
    <xf numFmtId="0" fontId="5" fillId="3" borderId="0" xfId="0" applyFont="1" applyFill="1" applyAlignment="1">
      <alignment horizontal="left"/>
    </xf>
    <xf numFmtId="0" fontId="3" fillId="0" borderId="0" xfId="0" applyFont="1" applyAlignment="1"/>
    <xf numFmtId="0" fontId="8" fillId="7" borderId="2" xfId="0" applyFont="1" applyFill="1" applyBorder="1" applyAlignment="1">
      <alignment horizontal="center"/>
    </xf>
    <xf numFmtId="0" fontId="9" fillId="0" borderId="0" xfId="0" applyFont="1" applyAlignment="1"/>
    <xf numFmtId="0" fontId="8" fillId="7" borderId="5" xfId="0" applyFont="1" applyFill="1" applyBorder="1" applyAlignment="1">
      <alignment horizontal="center"/>
    </xf>
    <xf numFmtId="166" fontId="8" fillId="7" borderId="5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top" wrapText="1"/>
    </xf>
    <xf numFmtId="166" fontId="10" fillId="0" borderId="0" xfId="0" applyNumberFormat="1" applyFont="1" applyAlignment="1">
      <alignment horizontal="right" vertical="top"/>
    </xf>
    <xf numFmtId="166" fontId="10" fillId="0" borderId="5" xfId="0" applyNumberFormat="1" applyFont="1" applyBorder="1" applyAlignment="1">
      <alignment horizontal="right" vertical="top"/>
    </xf>
    <xf numFmtId="167" fontId="10" fillId="0" borderId="5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 vertical="top"/>
    </xf>
    <xf numFmtId="0" fontId="11" fillId="7" borderId="5" xfId="0" applyFont="1" applyFill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right" vertical="top"/>
    </xf>
    <xf numFmtId="168" fontId="10" fillId="0" borderId="5" xfId="0" applyNumberFormat="1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 wrapText="1"/>
    </xf>
    <xf numFmtId="1" fontId="10" fillId="0" borderId="5" xfId="0" applyNumberFormat="1" applyFont="1" applyBorder="1" applyAlignment="1">
      <alignment horizontal="right" vertical="top"/>
    </xf>
    <xf numFmtId="0" fontId="10" fillId="0" borderId="5" xfId="0" applyFont="1" applyBorder="1" applyAlignment="1">
      <alignment horizontal="right"/>
    </xf>
    <xf numFmtId="0" fontId="10" fillId="9" borderId="5" xfId="0" applyFont="1" applyFill="1" applyBorder="1" applyAlignment="1">
      <alignment horizontal="right"/>
    </xf>
    <xf numFmtId="0" fontId="10" fillId="9" borderId="5" xfId="0" applyFont="1" applyFill="1" applyBorder="1" applyAlignment="1">
      <alignment horizontal="right" vertical="top" wrapText="1"/>
    </xf>
    <xf numFmtId="166" fontId="10" fillId="9" borderId="5" xfId="0" applyNumberFormat="1" applyFont="1" applyFill="1" applyBorder="1" applyAlignment="1">
      <alignment horizontal="right" vertical="top"/>
    </xf>
    <xf numFmtId="167" fontId="10" fillId="9" borderId="5" xfId="0" applyNumberFormat="1" applyFont="1" applyFill="1" applyBorder="1" applyAlignment="1">
      <alignment horizontal="right"/>
    </xf>
    <xf numFmtId="1" fontId="10" fillId="9" borderId="5" xfId="0" applyNumberFormat="1" applyFont="1" applyFill="1" applyBorder="1" applyAlignment="1">
      <alignment horizontal="right" vertical="top"/>
    </xf>
    <xf numFmtId="0" fontId="9" fillId="9" borderId="0" xfId="0" applyFont="1" applyFill="1" applyAlignment="1"/>
    <xf numFmtId="0" fontId="10" fillId="3" borderId="5" xfId="0" applyFont="1" applyFill="1" applyBorder="1" applyAlignment="1">
      <alignment horizontal="right"/>
    </xf>
    <xf numFmtId="0" fontId="10" fillId="3" borderId="5" xfId="0" applyFont="1" applyFill="1" applyBorder="1" applyAlignment="1">
      <alignment horizontal="right" vertical="top" wrapText="1"/>
    </xf>
    <xf numFmtId="166" fontId="10" fillId="3" borderId="5" xfId="0" applyNumberFormat="1" applyFont="1" applyFill="1" applyBorder="1" applyAlignment="1">
      <alignment horizontal="right" vertical="top"/>
    </xf>
    <xf numFmtId="1" fontId="10" fillId="3" borderId="5" xfId="0" applyNumberFormat="1" applyFont="1" applyFill="1" applyBorder="1" applyAlignment="1">
      <alignment horizontal="right" vertical="top"/>
    </xf>
    <xf numFmtId="0" fontId="10" fillId="0" borderId="5" xfId="0" applyFont="1" applyBorder="1"/>
    <xf numFmtId="0" fontId="10" fillId="3" borderId="5" xfId="0" applyFont="1" applyFill="1" applyBorder="1" applyAlignment="1">
      <alignment horizontal="right"/>
    </xf>
    <xf numFmtId="168" fontId="10" fillId="3" borderId="5" xfId="0" applyNumberFormat="1" applyFont="1" applyFill="1" applyBorder="1" applyAlignment="1">
      <alignment horizontal="right" vertical="top"/>
    </xf>
    <xf numFmtId="166" fontId="10" fillId="0" borderId="5" xfId="0" applyNumberFormat="1" applyFont="1" applyBorder="1" applyAlignment="1">
      <alignment horizontal="right"/>
    </xf>
    <xf numFmtId="166" fontId="10" fillId="9" borderId="5" xfId="0" applyNumberFormat="1" applyFont="1" applyFill="1" applyBorder="1" applyAlignment="1">
      <alignment horizontal="right"/>
    </xf>
    <xf numFmtId="0" fontId="10" fillId="0" borderId="5" xfId="0" applyFont="1" applyBorder="1" applyAlignment="1">
      <alignment vertical="top" wrapText="1"/>
    </xf>
    <xf numFmtId="166" fontId="10" fillId="0" borderId="5" xfId="0" applyNumberFormat="1" applyFont="1" applyBorder="1" applyAlignment="1">
      <alignment vertical="top"/>
    </xf>
    <xf numFmtId="0" fontId="10" fillId="0" borderId="5" xfId="0" applyFont="1" applyBorder="1" applyAlignment="1">
      <alignment horizontal="right" wrapText="1"/>
    </xf>
    <xf numFmtId="166" fontId="9" fillId="0" borderId="0" xfId="0" applyNumberFormat="1" applyFont="1" applyAlignment="1"/>
    <xf numFmtId="0" fontId="14" fillId="10" borderId="0" xfId="0" applyFont="1" applyFill="1" applyAlignment="1">
      <alignment horizontal="center" wrapText="1"/>
    </xf>
    <xf numFmtId="0" fontId="15" fillId="3" borderId="0" xfId="0" applyFont="1" applyFill="1" applyAlignment="1"/>
    <xf numFmtId="3" fontId="16" fillId="11" borderId="0" xfId="0" applyNumberFormat="1" applyFont="1" applyFill="1" applyAlignment="1">
      <alignment horizontal="center"/>
    </xf>
    <xf numFmtId="164" fontId="16" fillId="0" borderId="0" xfId="0" applyNumberFormat="1" applyFont="1" applyAlignment="1">
      <alignment horizontal="right"/>
    </xf>
    <xf numFmtId="0" fontId="7" fillId="3" borderId="0" xfId="0" applyFont="1" applyFill="1" applyAlignment="1"/>
    <xf numFmtId="0" fontId="7" fillId="11" borderId="0" xfId="0" applyFont="1" applyFill="1" applyAlignment="1"/>
    <xf numFmtId="3" fontId="16" fillId="11" borderId="0" xfId="0" applyNumberFormat="1" applyFont="1" applyFill="1" applyAlignment="1">
      <alignment horizontal="center"/>
    </xf>
    <xf numFmtId="164" fontId="16" fillId="8" borderId="0" xfId="0" applyNumberFormat="1" applyFont="1" applyFill="1" applyAlignment="1">
      <alignment horizontal="right"/>
    </xf>
    <xf numFmtId="164" fontId="18" fillId="7" borderId="0" xfId="0" applyNumberFormat="1" applyFont="1" applyFill="1" applyAlignment="1">
      <alignment horizontal="right"/>
    </xf>
    <xf numFmtId="0" fontId="2" fillId="0" borderId="0" xfId="0" applyFont="1" applyAlignment="1"/>
    <xf numFmtId="164" fontId="19" fillId="7" borderId="0" xfId="0" applyNumberFormat="1" applyFont="1" applyFill="1" applyAlignment="1">
      <alignment horizontal="right"/>
    </xf>
    <xf numFmtId="0" fontId="0" fillId="0" borderId="0" xfId="0" applyFont="1" applyAlignment="1"/>
    <xf numFmtId="0" fontId="6" fillId="0" borderId="3" xfId="0" applyFont="1" applyBorder="1"/>
    <xf numFmtId="0" fontId="6" fillId="0" borderId="4" xfId="0" applyFont="1" applyBorder="1"/>
    <xf numFmtId="0" fontId="8" fillId="7" borderId="2" xfId="0" applyFont="1" applyFill="1" applyBorder="1" applyAlignment="1">
      <alignment horizontal="center"/>
    </xf>
    <xf numFmtId="0" fontId="12" fillId="0" borderId="0" xfId="0" applyFont="1" applyAlignment="1">
      <alignment horizontal="right" wrapText="1"/>
    </xf>
    <xf numFmtId="0" fontId="13" fillId="7" borderId="0" xfId="0" applyFont="1" applyFill="1" applyAlignment="1">
      <alignment horizontal="center"/>
    </xf>
    <xf numFmtId="0" fontId="17" fillId="8" borderId="0" xfId="0" applyFont="1" applyFill="1" applyAlignment="1"/>
    <xf numFmtId="0" fontId="18" fillId="7" borderId="0" xfId="0" applyFont="1" applyFill="1" applyAlignment="1">
      <alignment horizontal="right"/>
    </xf>
    <xf numFmtId="0" fontId="16" fillId="0" borderId="0" xfId="0" applyFont="1" applyAlignment="1"/>
    <xf numFmtId="0" fontId="19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9D2E9"/>
    <outlinePr summaryBelow="0" summaryRight="0"/>
  </sheetPr>
  <dimension ref="A1:J1034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5703125" defaultRowHeight="15" customHeight="1"/>
  <cols>
    <col min="1" max="1" width="11.140625" customWidth="1"/>
    <col min="2" max="2" width="48.85546875" customWidth="1"/>
    <col min="3" max="3" width="14.42578125" customWidth="1"/>
    <col min="4" max="4" width="6.42578125" customWidth="1"/>
    <col min="5" max="5" width="16.42578125" customWidth="1"/>
  </cols>
  <sheetData>
    <row r="1" spans="1:10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</row>
    <row r="2" spans="1:10" ht="15.75" customHeight="1">
      <c r="A2" s="4">
        <v>60205988</v>
      </c>
      <c r="B2" s="5" t="s">
        <v>7</v>
      </c>
      <c r="C2" s="5" t="s">
        <v>8</v>
      </c>
      <c r="D2" s="4">
        <v>20.5</v>
      </c>
      <c r="E2" s="6">
        <v>80000</v>
      </c>
      <c r="F2" s="7">
        <v>106667</v>
      </c>
      <c r="G2" s="7">
        <f t="shared" ref="G2:G3" si="0">F2/80</f>
        <v>1333.3375000000001</v>
      </c>
      <c r="H2" s="3"/>
      <c r="I2" s="3"/>
      <c r="J2" s="3"/>
    </row>
    <row r="3" spans="1:10" ht="15.75" customHeight="1">
      <c r="A3" s="4">
        <v>60210411</v>
      </c>
      <c r="B3" s="5" t="s">
        <v>9</v>
      </c>
      <c r="C3" s="5" t="s">
        <v>8</v>
      </c>
      <c r="D3" s="4">
        <v>19</v>
      </c>
      <c r="E3" s="6">
        <v>74000</v>
      </c>
      <c r="F3" s="7">
        <v>98667</v>
      </c>
      <c r="G3" s="7">
        <f t="shared" si="0"/>
        <v>1233.3375000000001</v>
      </c>
      <c r="H3" s="3"/>
      <c r="I3" s="3"/>
      <c r="J3" s="3"/>
    </row>
    <row r="4" spans="1:10" ht="15.75" customHeight="1">
      <c r="A4" s="4">
        <v>60205981</v>
      </c>
      <c r="B4" s="5" t="s">
        <v>10</v>
      </c>
      <c r="C4" s="5" t="s">
        <v>11</v>
      </c>
      <c r="D4" s="4">
        <v>21.5</v>
      </c>
      <c r="E4" s="6">
        <v>82000</v>
      </c>
      <c r="F4" s="7">
        <v>109333</v>
      </c>
      <c r="G4" s="7">
        <f>F4/250</f>
        <v>437.33199999999999</v>
      </c>
      <c r="H4" s="3"/>
      <c r="I4" s="3"/>
      <c r="J4" s="3"/>
    </row>
    <row r="5" spans="1:10" ht="15.75" customHeight="1">
      <c r="A5" s="4">
        <v>60208892</v>
      </c>
      <c r="B5" s="5" t="s">
        <v>12</v>
      </c>
      <c r="C5" s="5" t="s">
        <v>13</v>
      </c>
      <c r="D5" s="4">
        <v>24</v>
      </c>
      <c r="E5" s="6">
        <v>94000</v>
      </c>
      <c r="F5" s="7">
        <v>125333</v>
      </c>
      <c r="G5" s="7"/>
      <c r="H5" s="3"/>
      <c r="I5" s="3"/>
      <c r="J5" s="3"/>
    </row>
    <row r="6" spans="1:10" ht="15.75" customHeight="1">
      <c r="A6" s="4">
        <v>60211380</v>
      </c>
      <c r="B6" s="5" t="s">
        <v>14</v>
      </c>
      <c r="C6" s="5" t="s">
        <v>11</v>
      </c>
      <c r="D6" s="4">
        <v>40.5</v>
      </c>
      <c r="E6" s="6">
        <v>155000</v>
      </c>
      <c r="F6" s="7">
        <v>206667</v>
      </c>
      <c r="G6" s="7">
        <f>F6/250</f>
        <v>826.66800000000001</v>
      </c>
      <c r="H6" s="3"/>
      <c r="I6" s="3"/>
      <c r="J6" s="3"/>
    </row>
    <row r="7" spans="1:10" ht="15.75" customHeight="1">
      <c r="A7" s="4">
        <v>60210433</v>
      </c>
      <c r="B7" s="5" t="s">
        <v>15</v>
      </c>
      <c r="C7" s="5" t="s">
        <v>16</v>
      </c>
      <c r="D7" s="4">
        <v>21.5</v>
      </c>
      <c r="E7" s="6">
        <v>82000</v>
      </c>
      <c r="F7" s="7">
        <v>109333</v>
      </c>
      <c r="G7" s="7"/>
      <c r="H7" s="3"/>
      <c r="I7" s="3"/>
      <c r="J7" s="3"/>
    </row>
    <row r="8" spans="1:10" ht="15.75" customHeight="1">
      <c r="A8" s="8">
        <v>60217493</v>
      </c>
      <c r="B8" s="8" t="s">
        <v>17</v>
      </c>
      <c r="C8" s="9" t="s">
        <v>11</v>
      </c>
      <c r="D8" s="10">
        <v>31</v>
      </c>
      <c r="E8" s="11">
        <v>114000</v>
      </c>
      <c r="F8" s="12">
        <v>152000</v>
      </c>
      <c r="G8" s="7"/>
      <c r="H8" s="3"/>
      <c r="I8" s="3"/>
      <c r="J8" s="3"/>
    </row>
    <row r="9" spans="1:10" ht="15.75" customHeight="1">
      <c r="A9" s="4">
        <v>60201585</v>
      </c>
      <c r="B9" s="5" t="s">
        <v>18</v>
      </c>
      <c r="C9" s="5" t="s">
        <v>11</v>
      </c>
      <c r="D9" s="4">
        <v>25.5</v>
      </c>
      <c r="E9" s="6">
        <v>98000</v>
      </c>
      <c r="F9" s="7">
        <v>130667</v>
      </c>
      <c r="G9" s="7">
        <f>F9/250</f>
        <v>522.66800000000001</v>
      </c>
      <c r="H9" s="3"/>
      <c r="I9" s="3"/>
      <c r="J9" s="3"/>
    </row>
    <row r="10" spans="1:10" ht="15.75" customHeight="1">
      <c r="A10" s="4">
        <v>60210529</v>
      </c>
      <c r="B10" s="5" t="s">
        <v>19</v>
      </c>
      <c r="C10" s="5" t="s">
        <v>20</v>
      </c>
      <c r="D10" s="4">
        <v>0</v>
      </c>
      <c r="E10" s="6">
        <v>15000</v>
      </c>
      <c r="F10" s="7">
        <v>20000</v>
      </c>
      <c r="G10" s="7"/>
      <c r="H10" s="3"/>
      <c r="I10" s="3"/>
      <c r="J10" s="3"/>
    </row>
    <row r="11" spans="1:10" ht="15.75" customHeight="1">
      <c r="A11" s="4">
        <v>60210530</v>
      </c>
      <c r="B11" s="5" t="s">
        <v>21</v>
      </c>
      <c r="C11" s="5" t="s">
        <v>20</v>
      </c>
      <c r="D11" s="4">
        <v>0</v>
      </c>
      <c r="E11" s="6">
        <v>15000</v>
      </c>
      <c r="F11" s="7">
        <v>20000</v>
      </c>
      <c r="G11" s="7"/>
      <c r="H11" s="3"/>
      <c r="I11" s="3"/>
      <c r="J11" s="3"/>
    </row>
    <row r="12" spans="1:10" ht="15.75" customHeight="1">
      <c r="A12" s="4">
        <v>60207676</v>
      </c>
      <c r="B12" s="5" t="s">
        <v>22</v>
      </c>
      <c r="C12" s="5" t="s">
        <v>8</v>
      </c>
      <c r="D12" s="4">
        <v>23.5</v>
      </c>
      <c r="E12" s="6">
        <v>90000</v>
      </c>
      <c r="F12" s="7">
        <v>120000</v>
      </c>
      <c r="G12" s="7">
        <f>F12/80</f>
        <v>1500</v>
      </c>
      <c r="H12" s="3"/>
      <c r="I12" s="3"/>
      <c r="J12" s="3"/>
    </row>
    <row r="13" spans="1:10" ht="15.75" customHeight="1">
      <c r="A13" s="4">
        <v>60201747</v>
      </c>
      <c r="B13" s="5" t="s">
        <v>23</v>
      </c>
      <c r="C13" s="5" t="s">
        <v>11</v>
      </c>
      <c r="D13" s="4">
        <v>30</v>
      </c>
      <c r="E13" s="6">
        <v>115000</v>
      </c>
      <c r="F13" s="7">
        <v>153333</v>
      </c>
      <c r="G13" s="7">
        <f>F13/250</f>
        <v>613.33199999999999</v>
      </c>
      <c r="H13" s="3"/>
      <c r="I13" s="3"/>
      <c r="J13" s="3"/>
    </row>
    <row r="14" spans="1:10" ht="15.75" customHeight="1">
      <c r="A14" s="4">
        <v>60201735</v>
      </c>
      <c r="B14" s="5" t="s">
        <v>24</v>
      </c>
      <c r="C14" s="5" t="s">
        <v>8</v>
      </c>
      <c r="D14" s="4">
        <v>10</v>
      </c>
      <c r="E14" s="6">
        <v>46000</v>
      </c>
      <c r="F14" s="7">
        <v>61333</v>
      </c>
      <c r="G14" s="7">
        <f>F14/80</f>
        <v>766.66250000000002</v>
      </c>
      <c r="H14" s="3"/>
      <c r="I14" s="3"/>
      <c r="J14" s="3"/>
    </row>
    <row r="15" spans="1:10" ht="15.75" customHeight="1">
      <c r="A15" s="4">
        <v>60201727</v>
      </c>
      <c r="B15" s="5" t="s">
        <v>25</v>
      </c>
      <c r="C15" s="5" t="s">
        <v>11</v>
      </c>
      <c r="D15" s="4">
        <v>22.5</v>
      </c>
      <c r="E15" s="6">
        <v>86000</v>
      </c>
      <c r="F15" s="7">
        <v>114667</v>
      </c>
      <c r="G15" s="7">
        <f>F15/250</f>
        <v>458.66800000000001</v>
      </c>
      <c r="H15" s="3"/>
      <c r="I15" s="3"/>
      <c r="J15" s="3"/>
    </row>
    <row r="16" spans="1:10" ht="15.75" customHeight="1">
      <c r="A16" s="4">
        <v>60201699</v>
      </c>
      <c r="B16" s="5" t="s">
        <v>26</v>
      </c>
      <c r="C16" s="5" t="s">
        <v>8</v>
      </c>
      <c r="D16" s="4">
        <v>7.5</v>
      </c>
      <c r="E16" s="6">
        <v>34000</v>
      </c>
      <c r="F16" s="7">
        <v>45333</v>
      </c>
      <c r="G16" s="7">
        <f>F16/80</f>
        <v>566.66250000000002</v>
      </c>
      <c r="H16" s="3"/>
      <c r="I16" s="3"/>
      <c r="J16" s="3"/>
    </row>
    <row r="17" spans="1:10" ht="15.75" customHeight="1">
      <c r="A17" s="4">
        <v>60215969</v>
      </c>
      <c r="B17" s="5" t="s">
        <v>27</v>
      </c>
      <c r="C17" s="5" t="s">
        <v>16</v>
      </c>
      <c r="D17" s="4">
        <v>15.5</v>
      </c>
      <c r="E17" s="6">
        <v>61000</v>
      </c>
      <c r="F17" s="7">
        <f>E17/0.75</f>
        <v>81333.333333333328</v>
      </c>
      <c r="G17" s="7"/>
      <c r="H17" s="3"/>
      <c r="I17" s="3"/>
      <c r="J17" s="3"/>
    </row>
    <row r="18" spans="1:10" ht="15.75" customHeight="1">
      <c r="A18" s="4">
        <v>60201587</v>
      </c>
      <c r="B18" s="5" t="s">
        <v>28</v>
      </c>
      <c r="C18" s="5" t="s">
        <v>8</v>
      </c>
      <c r="D18" s="4">
        <v>20</v>
      </c>
      <c r="E18" s="6">
        <v>78000</v>
      </c>
      <c r="F18" s="7">
        <v>104000</v>
      </c>
      <c r="G18" s="7">
        <f>F18/80</f>
        <v>1300</v>
      </c>
      <c r="H18" s="3"/>
      <c r="I18" s="3"/>
      <c r="J18" s="3"/>
    </row>
    <row r="19" spans="1:10" ht="15.75" customHeight="1">
      <c r="A19" s="4">
        <v>60211384</v>
      </c>
      <c r="B19" s="5" t="s">
        <v>29</v>
      </c>
      <c r="C19" s="5" t="s">
        <v>30</v>
      </c>
      <c r="D19" s="4">
        <v>20</v>
      </c>
      <c r="E19" s="6">
        <v>81000</v>
      </c>
      <c r="F19" s="7">
        <f>E19/0.75</f>
        <v>108000</v>
      </c>
      <c r="G19" s="7"/>
      <c r="H19" s="3"/>
      <c r="I19" s="3"/>
      <c r="J19" s="3"/>
    </row>
    <row r="20" spans="1:10" ht="15.75" customHeight="1">
      <c r="A20" s="4">
        <v>60210334</v>
      </c>
      <c r="B20" s="5" t="s">
        <v>31</v>
      </c>
      <c r="C20" s="5" t="s">
        <v>16</v>
      </c>
      <c r="D20" s="4">
        <v>25.5</v>
      </c>
      <c r="E20" s="6">
        <v>98000</v>
      </c>
      <c r="F20" s="7">
        <v>130667</v>
      </c>
      <c r="G20" s="7"/>
      <c r="H20" s="3"/>
      <c r="I20" s="3"/>
      <c r="J20" s="3"/>
    </row>
    <row r="21" spans="1:10" ht="15.75" customHeight="1">
      <c r="A21" s="4">
        <v>60205984</v>
      </c>
      <c r="B21" s="5" t="s">
        <v>32</v>
      </c>
      <c r="C21" s="5" t="s">
        <v>11</v>
      </c>
      <c r="D21" s="4">
        <v>32</v>
      </c>
      <c r="E21" s="6">
        <v>123000</v>
      </c>
      <c r="F21" s="7">
        <v>164000</v>
      </c>
      <c r="G21" s="7">
        <f>F21/250</f>
        <v>656</v>
      </c>
      <c r="H21" s="3"/>
      <c r="I21" s="3"/>
      <c r="J21" s="3"/>
    </row>
    <row r="22" spans="1:10" ht="15.75" customHeight="1">
      <c r="A22" s="4">
        <v>60213761</v>
      </c>
      <c r="B22" s="5" t="s">
        <v>33</v>
      </c>
      <c r="C22" s="5" t="s">
        <v>34</v>
      </c>
      <c r="D22" s="4">
        <v>0</v>
      </c>
      <c r="E22" s="6">
        <v>21000</v>
      </c>
      <c r="F22" s="7">
        <f>E22/0.75</f>
        <v>28000</v>
      </c>
      <c r="G22" s="7"/>
      <c r="H22" s="3"/>
      <c r="I22" s="3"/>
      <c r="J22" s="3"/>
    </row>
    <row r="23" spans="1:10" ht="15.75" customHeight="1">
      <c r="A23" s="4">
        <v>60214357</v>
      </c>
      <c r="B23" s="5" t="s">
        <v>35</v>
      </c>
      <c r="C23" s="5" t="s">
        <v>20</v>
      </c>
      <c r="D23" s="4">
        <v>0</v>
      </c>
      <c r="E23" s="6">
        <v>25000</v>
      </c>
      <c r="F23" s="7">
        <v>33333</v>
      </c>
      <c r="G23" s="7"/>
      <c r="H23" s="3"/>
      <c r="I23" s="3"/>
      <c r="J23" s="3"/>
    </row>
    <row r="24" spans="1:10" ht="16.5" customHeight="1">
      <c r="A24" s="4">
        <v>60210507</v>
      </c>
      <c r="B24" s="5" t="s">
        <v>36</v>
      </c>
      <c r="C24" s="5" t="s">
        <v>20</v>
      </c>
      <c r="D24" s="4">
        <v>0</v>
      </c>
      <c r="E24" s="6">
        <v>21000</v>
      </c>
      <c r="F24" s="7">
        <v>28000</v>
      </c>
      <c r="G24" s="7"/>
      <c r="H24" s="3"/>
      <c r="I24" s="3"/>
      <c r="J24" s="3"/>
    </row>
    <row r="25" spans="1:10" ht="16.5" customHeight="1">
      <c r="A25" s="4">
        <v>60210508</v>
      </c>
      <c r="B25" s="5" t="s">
        <v>37</v>
      </c>
      <c r="C25" s="5" t="s">
        <v>20</v>
      </c>
      <c r="D25" s="4">
        <v>0</v>
      </c>
      <c r="E25" s="6">
        <v>21000</v>
      </c>
      <c r="F25" s="7">
        <v>28000</v>
      </c>
      <c r="G25" s="7"/>
      <c r="H25" s="3"/>
      <c r="I25" s="3"/>
      <c r="J25" s="3"/>
    </row>
    <row r="26" spans="1:10" ht="15.75" customHeight="1">
      <c r="A26" s="4">
        <v>60211348</v>
      </c>
      <c r="B26" s="5" t="s">
        <v>38</v>
      </c>
      <c r="C26" s="5" t="s">
        <v>16</v>
      </c>
      <c r="D26" s="4">
        <v>22.5</v>
      </c>
      <c r="E26" s="6">
        <v>86000</v>
      </c>
      <c r="F26" s="7">
        <f t="shared" ref="F26:F28" si="1">E26/0.75</f>
        <v>114666.66666666667</v>
      </c>
      <c r="G26" s="7"/>
      <c r="H26" s="3"/>
      <c r="I26" s="3"/>
      <c r="J26" s="3"/>
    </row>
    <row r="27" spans="1:10" ht="15.75" customHeight="1">
      <c r="A27" s="4">
        <v>60201687</v>
      </c>
      <c r="B27" s="5" t="s">
        <v>39</v>
      </c>
      <c r="C27" s="5" t="s">
        <v>11</v>
      </c>
      <c r="D27" s="4">
        <v>23.5</v>
      </c>
      <c r="E27" s="6">
        <v>90000</v>
      </c>
      <c r="F27" s="7">
        <f t="shared" si="1"/>
        <v>120000</v>
      </c>
      <c r="G27" s="7">
        <f>F27/250</f>
        <v>480</v>
      </c>
      <c r="H27" s="3">
        <f>F27/1.19</f>
        <v>100840.33613445378</v>
      </c>
      <c r="I27" s="3"/>
      <c r="J27" s="3"/>
    </row>
    <row r="28" spans="1:10" ht="15.75" customHeight="1">
      <c r="A28" s="4">
        <v>60213004</v>
      </c>
      <c r="B28" s="5" t="s">
        <v>40</v>
      </c>
      <c r="C28" s="5" t="s">
        <v>41</v>
      </c>
      <c r="D28" s="4">
        <v>11</v>
      </c>
      <c r="E28" s="6">
        <v>68000</v>
      </c>
      <c r="F28" s="7">
        <f t="shared" si="1"/>
        <v>90666.666666666672</v>
      </c>
      <c r="G28" s="7"/>
      <c r="H28" s="3"/>
      <c r="I28" s="3"/>
      <c r="J28" s="3"/>
    </row>
    <row r="29" spans="1:10" ht="15.75" customHeight="1">
      <c r="A29" s="4">
        <v>60201688</v>
      </c>
      <c r="B29" s="5" t="s">
        <v>42</v>
      </c>
      <c r="C29" s="5" t="s">
        <v>8</v>
      </c>
      <c r="D29" s="4">
        <v>7.5</v>
      </c>
      <c r="E29" s="6">
        <v>36000</v>
      </c>
      <c r="F29" s="7">
        <v>48000</v>
      </c>
      <c r="G29" s="7">
        <f>F29/80</f>
        <v>600</v>
      </c>
      <c r="H29" s="3"/>
      <c r="I29" s="3"/>
      <c r="J29" s="3"/>
    </row>
    <row r="30" spans="1:10" ht="15.75" customHeight="1">
      <c r="A30" s="4">
        <v>60201719</v>
      </c>
      <c r="B30" s="5" t="s">
        <v>43</v>
      </c>
      <c r="C30" s="5" t="s">
        <v>44</v>
      </c>
      <c r="D30" s="4">
        <v>5.5</v>
      </c>
      <c r="E30" s="6">
        <v>35000</v>
      </c>
      <c r="F30" s="7">
        <v>46667</v>
      </c>
      <c r="G30" s="7"/>
      <c r="H30" s="3"/>
      <c r="I30" s="3"/>
      <c r="J30" s="3"/>
    </row>
    <row r="31" spans="1:10" ht="15.75" customHeight="1">
      <c r="A31" s="4">
        <v>60209820</v>
      </c>
      <c r="B31" s="5" t="s">
        <v>40</v>
      </c>
      <c r="C31" s="5" t="s">
        <v>41</v>
      </c>
      <c r="D31" s="4">
        <v>10.5</v>
      </c>
      <c r="E31" s="6">
        <v>64500</v>
      </c>
      <c r="F31" s="7">
        <f t="shared" ref="F31:F32" si="2">E31/0.75</f>
        <v>86000</v>
      </c>
      <c r="G31" s="7"/>
      <c r="H31" s="3"/>
      <c r="I31" s="3"/>
      <c r="J31" s="3"/>
    </row>
    <row r="32" spans="1:10" ht="15.75" customHeight="1">
      <c r="A32" s="4">
        <v>60201648</v>
      </c>
      <c r="B32" s="5" t="s">
        <v>45</v>
      </c>
      <c r="C32" s="5" t="s">
        <v>16</v>
      </c>
      <c r="D32" s="4">
        <v>15</v>
      </c>
      <c r="E32" s="6">
        <v>57000</v>
      </c>
      <c r="F32" s="7">
        <f t="shared" si="2"/>
        <v>76000</v>
      </c>
      <c r="G32" s="7"/>
      <c r="H32" s="3"/>
      <c r="I32" s="3"/>
      <c r="J32" s="3"/>
    </row>
    <row r="33" spans="1:10" ht="15.75" customHeight="1">
      <c r="A33" s="4">
        <v>60211349</v>
      </c>
      <c r="B33" s="5" t="s">
        <v>46</v>
      </c>
      <c r="C33" s="5" t="s">
        <v>16</v>
      </c>
      <c r="D33" s="4">
        <v>20.5</v>
      </c>
      <c r="E33" s="6">
        <v>78000</v>
      </c>
      <c r="F33" s="7">
        <v>104000</v>
      </c>
      <c r="G33" s="7"/>
      <c r="H33" s="3"/>
      <c r="I33" s="3"/>
      <c r="J33" s="3"/>
    </row>
    <row r="34" spans="1:10" ht="15.75" customHeight="1">
      <c r="A34" s="4">
        <v>60205969</v>
      </c>
      <c r="B34" s="5" t="s">
        <v>47</v>
      </c>
      <c r="C34" s="5" t="s">
        <v>8</v>
      </c>
      <c r="D34" s="4">
        <v>25</v>
      </c>
      <c r="E34" s="6">
        <v>98000</v>
      </c>
      <c r="F34" s="7">
        <v>130667</v>
      </c>
      <c r="G34" s="7">
        <f>F34/80</f>
        <v>1633.3375000000001</v>
      </c>
      <c r="H34" s="3"/>
      <c r="I34" s="3"/>
      <c r="J34" s="3"/>
    </row>
    <row r="35" spans="1:10" ht="15.75" customHeight="1">
      <c r="A35" s="4">
        <v>60214160</v>
      </c>
      <c r="B35" s="5" t="s">
        <v>48</v>
      </c>
      <c r="C35" s="5" t="s">
        <v>20</v>
      </c>
      <c r="D35" s="4">
        <v>0</v>
      </c>
      <c r="E35" s="6">
        <v>35000</v>
      </c>
      <c r="F35" s="7">
        <v>46667</v>
      </c>
      <c r="G35" s="7"/>
      <c r="H35" s="3"/>
      <c r="I35" s="3"/>
      <c r="J35" s="3"/>
    </row>
    <row r="36" spans="1:10" ht="15.75" customHeight="1">
      <c r="A36" s="4">
        <v>60201713</v>
      </c>
      <c r="B36" s="5" t="s">
        <v>49</v>
      </c>
      <c r="C36" s="5" t="s">
        <v>8</v>
      </c>
      <c r="D36" s="4">
        <v>27</v>
      </c>
      <c r="E36" s="6">
        <v>106000</v>
      </c>
      <c r="F36" s="7">
        <v>141333</v>
      </c>
      <c r="G36" s="7">
        <f>F36/80</f>
        <v>1766.6624999999999</v>
      </c>
      <c r="H36" s="3"/>
      <c r="I36" s="3"/>
      <c r="J36" s="3"/>
    </row>
    <row r="37" spans="1:10" ht="15.75" customHeight="1">
      <c r="A37" s="4">
        <v>60205986</v>
      </c>
      <c r="B37" s="5" t="s">
        <v>50</v>
      </c>
      <c r="C37" s="5" t="s">
        <v>11</v>
      </c>
      <c r="D37" s="4">
        <v>20.5</v>
      </c>
      <c r="E37" s="6">
        <v>78000</v>
      </c>
      <c r="F37" s="7">
        <v>104000</v>
      </c>
      <c r="G37" s="7">
        <f>F37/250</f>
        <v>416</v>
      </c>
      <c r="H37" s="3"/>
      <c r="I37" s="3"/>
      <c r="J37" s="3"/>
    </row>
    <row r="38" spans="1:10" ht="15.75" customHeight="1">
      <c r="A38" s="4">
        <v>60217907</v>
      </c>
      <c r="B38" s="5" t="s">
        <v>51</v>
      </c>
      <c r="C38" s="5" t="s">
        <v>52</v>
      </c>
      <c r="D38" s="4">
        <v>0</v>
      </c>
      <c r="E38" s="6">
        <v>37000</v>
      </c>
      <c r="F38" s="7">
        <v>49333</v>
      </c>
      <c r="G38" s="7"/>
      <c r="H38" s="3"/>
      <c r="I38" s="3"/>
      <c r="J38" s="3"/>
    </row>
    <row r="39" spans="1:10" ht="15.75" customHeight="1">
      <c r="A39" s="4">
        <v>60211196</v>
      </c>
      <c r="B39" s="5" t="s">
        <v>53</v>
      </c>
      <c r="C39" s="5" t="s">
        <v>54</v>
      </c>
      <c r="D39" s="4">
        <v>0</v>
      </c>
      <c r="E39" s="6">
        <v>5320</v>
      </c>
      <c r="F39" s="7">
        <v>7227</v>
      </c>
      <c r="G39" s="7"/>
      <c r="H39" s="3"/>
      <c r="I39" s="3"/>
      <c r="J39" s="3"/>
    </row>
    <row r="40" spans="1:10" ht="15.75" customHeight="1">
      <c r="A40" s="4">
        <v>60208140</v>
      </c>
      <c r="B40" s="5" t="s">
        <v>55</v>
      </c>
      <c r="C40" s="5" t="s">
        <v>11</v>
      </c>
      <c r="D40" s="4">
        <v>14</v>
      </c>
      <c r="E40" s="6">
        <v>53000</v>
      </c>
      <c r="F40" s="7">
        <v>70667</v>
      </c>
      <c r="G40" s="7">
        <f>F40/250</f>
        <v>282.66800000000001</v>
      </c>
      <c r="H40" s="3"/>
      <c r="I40" s="3"/>
      <c r="J40" s="3"/>
    </row>
    <row r="41" spans="1:10" ht="15.75" customHeight="1">
      <c r="A41" s="4">
        <v>60201643</v>
      </c>
      <c r="B41" s="5" t="s">
        <v>56</v>
      </c>
      <c r="C41" s="5" t="s">
        <v>8</v>
      </c>
      <c r="D41" s="4">
        <v>26</v>
      </c>
      <c r="E41" s="6">
        <v>102000</v>
      </c>
      <c r="F41" s="7">
        <f t="shared" ref="F41:F42" si="3">E41/0.75</f>
        <v>136000</v>
      </c>
      <c r="G41" s="7">
        <f>F41/80</f>
        <v>1700</v>
      </c>
      <c r="H41" s="3"/>
      <c r="I41" s="3"/>
      <c r="J41" s="3"/>
    </row>
    <row r="42" spans="1:10" ht="15.75" customHeight="1">
      <c r="A42" s="4">
        <v>60208317</v>
      </c>
      <c r="B42" s="5" t="s">
        <v>57</v>
      </c>
      <c r="C42" s="5" t="s">
        <v>16</v>
      </c>
      <c r="D42" s="4">
        <v>17.5</v>
      </c>
      <c r="E42" s="6">
        <v>67000</v>
      </c>
      <c r="F42" s="7">
        <f t="shared" si="3"/>
        <v>89333.333333333328</v>
      </c>
      <c r="G42" s="7"/>
      <c r="H42" s="3"/>
      <c r="I42" s="3"/>
      <c r="J42" s="3"/>
    </row>
    <row r="43" spans="1:10" ht="15.75" customHeight="1">
      <c r="A43" s="4">
        <v>60208442</v>
      </c>
      <c r="B43" s="5" t="s">
        <v>58</v>
      </c>
      <c r="C43" s="5" t="s">
        <v>11</v>
      </c>
      <c r="D43" s="4">
        <v>27.5</v>
      </c>
      <c r="E43" s="6">
        <v>106000</v>
      </c>
      <c r="F43" s="7">
        <v>141333</v>
      </c>
      <c r="G43" s="7">
        <f t="shared" ref="G43:G46" si="4">F43/250</f>
        <v>565.33199999999999</v>
      </c>
      <c r="H43" s="3"/>
      <c r="I43" s="3"/>
      <c r="J43" s="3"/>
    </row>
    <row r="44" spans="1:10" ht="15.75" customHeight="1">
      <c r="A44" s="4">
        <v>60207912</v>
      </c>
      <c r="B44" s="5" t="s">
        <v>59</v>
      </c>
      <c r="C44" s="5" t="s">
        <v>11</v>
      </c>
      <c r="D44" s="4">
        <v>17</v>
      </c>
      <c r="E44" s="6">
        <v>63000</v>
      </c>
      <c r="F44" s="7">
        <v>84000</v>
      </c>
      <c r="G44" s="7">
        <f t="shared" si="4"/>
        <v>336</v>
      </c>
      <c r="H44" s="3"/>
      <c r="I44" s="3"/>
      <c r="J44" s="3"/>
    </row>
    <row r="45" spans="1:10" ht="15.75" customHeight="1">
      <c r="A45" s="4">
        <v>60210407</v>
      </c>
      <c r="B45" s="5" t="s">
        <v>60</v>
      </c>
      <c r="C45" s="5" t="s">
        <v>11</v>
      </c>
      <c r="D45" s="4">
        <v>19.5</v>
      </c>
      <c r="E45" s="6">
        <v>74000</v>
      </c>
      <c r="F45" s="7">
        <f>E45/0.75</f>
        <v>98666.666666666672</v>
      </c>
      <c r="G45" s="7">
        <f t="shared" si="4"/>
        <v>394.66666666666669</v>
      </c>
      <c r="H45" s="3"/>
      <c r="I45" s="3"/>
      <c r="J45" s="3"/>
    </row>
    <row r="46" spans="1:10" ht="15.75" customHeight="1">
      <c r="A46" s="4">
        <v>60205980</v>
      </c>
      <c r="B46" s="5" t="s">
        <v>61</v>
      </c>
      <c r="C46" s="5" t="s">
        <v>11</v>
      </c>
      <c r="D46" s="4">
        <v>19.5</v>
      </c>
      <c r="E46" s="6">
        <v>74000</v>
      </c>
      <c r="F46" s="7">
        <v>98667</v>
      </c>
      <c r="G46" s="7">
        <f t="shared" si="4"/>
        <v>394.66800000000001</v>
      </c>
      <c r="H46" s="3"/>
      <c r="I46" s="3"/>
      <c r="J46" s="3"/>
    </row>
    <row r="47" spans="1:10" ht="15.75" customHeight="1">
      <c r="A47" s="8">
        <v>60208786</v>
      </c>
      <c r="B47" s="9" t="s">
        <v>62</v>
      </c>
      <c r="C47" s="9" t="s">
        <v>11</v>
      </c>
      <c r="D47" s="10">
        <v>26</v>
      </c>
      <c r="E47" s="11">
        <v>100000</v>
      </c>
      <c r="F47" s="12">
        <v>133333</v>
      </c>
      <c r="G47" s="7"/>
      <c r="H47" s="3"/>
      <c r="I47" s="3"/>
      <c r="J47" s="3"/>
    </row>
    <row r="48" spans="1:10" ht="15.75" customHeight="1">
      <c r="A48" s="4">
        <v>60201675</v>
      </c>
      <c r="B48" s="5" t="s">
        <v>63</v>
      </c>
      <c r="C48" s="5" t="s">
        <v>16</v>
      </c>
      <c r="D48" s="4">
        <v>28.5</v>
      </c>
      <c r="E48" s="6">
        <v>110000</v>
      </c>
      <c r="F48" s="7">
        <v>146667</v>
      </c>
      <c r="G48" s="7">
        <f>F48/160</f>
        <v>916.66875000000005</v>
      </c>
      <c r="H48" s="3"/>
      <c r="I48" s="3"/>
      <c r="J48" s="3"/>
    </row>
    <row r="49" spans="1:10" ht="15.75" customHeight="1">
      <c r="A49" s="4">
        <v>60203100</v>
      </c>
      <c r="B49" s="5" t="s">
        <v>64</v>
      </c>
      <c r="C49" s="5" t="s">
        <v>11</v>
      </c>
      <c r="D49" s="4">
        <v>17.5</v>
      </c>
      <c r="E49" s="6">
        <v>66000</v>
      </c>
      <c r="F49" s="7">
        <v>88000</v>
      </c>
      <c r="G49" s="7">
        <f>F49/250</f>
        <v>352</v>
      </c>
      <c r="H49" s="3"/>
      <c r="I49" s="3"/>
      <c r="J49" s="3"/>
    </row>
    <row r="50" spans="1:10" ht="15.75" customHeight="1">
      <c r="A50" s="4">
        <v>60201619</v>
      </c>
      <c r="B50" s="5" t="s">
        <v>65</v>
      </c>
      <c r="C50" s="5" t="s">
        <v>66</v>
      </c>
      <c r="D50" s="4">
        <v>12.5</v>
      </c>
      <c r="E50" s="6">
        <v>49000</v>
      </c>
      <c r="F50" s="7">
        <v>65333</v>
      </c>
      <c r="G50" s="7">
        <f>F50/115</f>
        <v>568.11304347826092</v>
      </c>
      <c r="H50" s="3"/>
      <c r="I50" s="3"/>
      <c r="J50" s="3"/>
    </row>
    <row r="51" spans="1:10" ht="15.75" customHeight="1">
      <c r="A51" s="4">
        <v>60210522</v>
      </c>
      <c r="B51" s="5" t="s">
        <v>67</v>
      </c>
      <c r="C51" s="5" t="s">
        <v>20</v>
      </c>
      <c r="D51" s="4">
        <v>0</v>
      </c>
      <c r="E51" s="6">
        <v>76000</v>
      </c>
      <c r="F51" s="7">
        <v>101333</v>
      </c>
      <c r="G51" s="7"/>
      <c r="H51" s="3"/>
      <c r="I51" s="3"/>
      <c r="J51" s="3"/>
    </row>
    <row r="52" spans="1:10" ht="15.75" customHeight="1">
      <c r="A52" s="4">
        <v>60210521</v>
      </c>
      <c r="B52" s="5" t="s">
        <v>68</v>
      </c>
      <c r="C52" s="5" t="s">
        <v>20</v>
      </c>
      <c r="D52" s="4">
        <v>0</v>
      </c>
      <c r="E52" s="6">
        <v>83000</v>
      </c>
      <c r="F52" s="7">
        <v>110667</v>
      </c>
      <c r="G52" s="7"/>
      <c r="H52" s="3"/>
      <c r="I52" s="3"/>
      <c r="J52" s="3"/>
    </row>
    <row r="53" spans="1:10" ht="15.75" customHeight="1">
      <c r="A53" s="4">
        <v>60201668</v>
      </c>
      <c r="B53" s="5" t="s">
        <v>69</v>
      </c>
      <c r="C53" s="5" t="s">
        <v>8</v>
      </c>
      <c r="D53" s="4">
        <v>39</v>
      </c>
      <c r="E53" s="6">
        <v>151000</v>
      </c>
      <c r="F53" s="7">
        <v>201333</v>
      </c>
      <c r="G53" s="7">
        <f>F53/80</f>
        <v>2516.6624999999999</v>
      </c>
      <c r="H53" s="3"/>
      <c r="I53" s="3"/>
      <c r="J53" s="3"/>
    </row>
    <row r="54" spans="1:10" ht="15.75" customHeight="1">
      <c r="A54" s="4">
        <v>60208966</v>
      </c>
      <c r="B54" s="5" t="s">
        <v>70</v>
      </c>
      <c r="C54" s="5" t="s">
        <v>16</v>
      </c>
      <c r="D54" s="4">
        <v>25.5</v>
      </c>
      <c r="E54" s="6">
        <v>98000</v>
      </c>
      <c r="F54" s="7">
        <f>E54/0.75</f>
        <v>130666.66666666667</v>
      </c>
      <c r="G54" s="7"/>
      <c r="H54" s="3"/>
      <c r="I54" s="3"/>
      <c r="J54" s="3"/>
    </row>
    <row r="55" spans="1:10" ht="15.75" customHeight="1">
      <c r="A55" s="4">
        <v>60205397</v>
      </c>
      <c r="B55" s="5" t="s">
        <v>71</v>
      </c>
      <c r="C55" s="5" t="s">
        <v>11</v>
      </c>
      <c r="D55" s="4">
        <v>33.35</v>
      </c>
      <c r="E55" s="6">
        <v>129000</v>
      </c>
      <c r="F55" s="7">
        <v>172000</v>
      </c>
      <c r="G55" s="7">
        <f>F55/250</f>
        <v>688</v>
      </c>
      <c r="H55" s="3"/>
      <c r="I55" s="3"/>
      <c r="J55" s="3"/>
    </row>
    <row r="56" spans="1:10" ht="15.75" customHeight="1">
      <c r="A56" s="8">
        <v>60219363</v>
      </c>
      <c r="B56" s="9" t="s">
        <v>72</v>
      </c>
      <c r="C56" s="5" t="s">
        <v>16</v>
      </c>
      <c r="D56" s="10">
        <v>25</v>
      </c>
      <c r="E56" s="11">
        <v>99000</v>
      </c>
      <c r="F56" s="12">
        <v>132000</v>
      </c>
      <c r="G56" s="7"/>
      <c r="H56" s="3"/>
      <c r="I56" s="3"/>
      <c r="J56" s="3"/>
    </row>
    <row r="57" spans="1:10" ht="15.75" customHeight="1">
      <c r="A57" s="4">
        <v>60211040</v>
      </c>
      <c r="B57" s="5" t="s">
        <v>73</v>
      </c>
      <c r="C57" s="5" t="s">
        <v>74</v>
      </c>
      <c r="D57" s="4">
        <v>13.5</v>
      </c>
      <c r="E57" s="6">
        <v>61000</v>
      </c>
      <c r="F57" s="7">
        <f t="shared" ref="F57:F62" si="5">E57/0.75</f>
        <v>81333.333333333328</v>
      </c>
      <c r="G57" s="7"/>
      <c r="H57" s="3"/>
      <c r="I57" s="3"/>
      <c r="J57" s="3"/>
    </row>
    <row r="58" spans="1:10" ht="15.75" customHeight="1">
      <c r="A58" s="4">
        <v>60214428</v>
      </c>
      <c r="B58" s="5" t="s">
        <v>75</v>
      </c>
      <c r="C58" s="5" t="s">
        <v>76</v>
      </c>
      <c r="D58" s="4">
        <v>31.5</v>
      </c>
      <c r="E58" s="6">
        <v>155000</v>
      </c>
      <c r="F58" s="7">
        <f t="shared" si="5"/>
        <v>206666.66666666666</v>
      </c>
      <c r="G58" s="7"/>
      <c r="H58" s="3"/>
      <c r="I58" s="3"/>
      <c r="J58" s="3"/>
    </row>
    <row r="59" spans="1:10" ht="15.75" customHeight="1">
      <c r="A59" s="4">
        <v>60201522</v>
      </c>
      <c r="B59" s="5" t="s">
        <v>77</v>
      </c>
      <c r="C59" s="5" t="s">
        <v>78</v>
      </c>
      <c r="D59" s="4">
        <v>31.5</v>
      </c>
      <c r="E59" s="6">
        <v>131000</v>
      </c>
      <c r="F59" s="7">
        <f t="shared" si="5"/>
        <v>174666.66666666666</v>
      </c>
      <c r="G59" s="7"/>
      <c r="H59" s="3"/>
      <c r="I59" s="3"/>
      <c r="J59" s="3"/>
    </row>
    <row r="60" spans="1:10" ht="15.75" customHeight="1">
      <c r="A60" s="4">
        <v>60210409</v>
      </c>
      <c r="B60" s="5" t="s">
        <v>79</v>
      </c>
      <c r="C60" s="5" t="s">
        <v>80</v>
      </c>
      <c r="D60" s="4">
        <v>36</v>
      </c>
      <c r="E60" s="6">
        <v>147000</v>
      </c>
      <c r="F60" s="7">
        <f t="shared" si="5"/>
        <v>196000</v>
      </c>
      <c r="G60" s="7"/>
      <c r="H60" s="3"/>
      <c r="I60" s="3"/>
      <c r="J60" s="3"/>
    </row>
    <row r="61" spans="1:10" ht="15.75" customHeight="1">
      <c r="A61" s="4">
        <v>60211875</v>
      </c>
      <c r="B61" s="5" t="s">
        <v>81</v>
      </c>
      <c r="C61" s="5" t="s">
        <v>82</v>
      </c>
      <c r="D61" s="4">
        <v>5</v>
      </c>
      <c r="E61" s="6">
        <v>41000</v>
      </c>
      <c r="F61" s="7">
        <f t="shared" si="5"/>
        <v>54666.666666666664</v>
      </c>
      <c r="G61" s="7"/>
      <c r="H61" s="3"/>
      <c r="I61" s="3"/>
      <c r="J61" s="3"/>
    </row>
    <row r="62" spans="1:10" ht="15.75" customHeight="1">
      <c r="A62" s="4">
        <v>60211389</v>
      </c>
      <c r="B62" s="5" t="s">
        <v>83</v>
      </c>
      <c r="C62" s="5" t="s">
        <v>84</v>
      </c>
      <c r="D62" s="4">
        <v>15.5</v>
      </c>
      <c r="E62" s="6">
        <v>81000</v>
      </c>
      <c r="F62" s="7">
        <f t="shared" si="5"/>
        <v>108000</v>
      </c>
      <c r="G62" s="7"/>
      <c r="H62" s="3"/>
      <c r="I62" s="3"/>
      <c r="J62" s="3"/>
    </row>
    <row r="63" spans="1:10" ht="15.75" customHeight="1">
      <c r="A63" s="4">
        <v>60209660</v>
      </c>
      <c r="B63" s="5" t="s">
        <v>85</v>
      </c>
      <c r="C63" s="5" t="s">
        <v>11</v>
      </c>
      <c r="D63" s="4">
        <v>30</v>
      </c>
      <c r="E63" s="6">
        <v>115000</v>
      </c>
      <c r="F63" s="7">
        <v>153333</v>
      </c>
      <c r="G63" s="7">
        <f>F63/250</f>
        <v>613.33199999999999</v>
      </c>
      <c r="H63" s="3"/>
      <c r="I63" s="3"/>
      <c r="J63" s="3"/>
    </row>
    <row r="64" spans="1:10" ht="15.75" customHeight="1">
      <c r="A64" s="4">
        <v>60215153</v>
      </c>
      <c r="B64" s="5" t="s">
        <v>86</v>
      </c>
      <c r="C64" s="5" t="s">
        <v>16</v>
      </c>
      <c r="D64" s="4">
        <v>34</v>
      </c>
      <c r="E64" s="6">
        <v>131000</v>
      </c>
      <c r="F64" s="7">
        <v>174667</v>
      </c>
      <c r="G64" s="7"/>
      <c r="H64" s="3"/>
      <c r="I64" s="3"/>
      <c r="J64" s="3"/>
    </row>
    <row r="65" spans="1:10" ht="15.75" customHeight="1">
      <c r="A65" s="4">
        <v>60201728</v>
      </c>
      <c r="B65" s="5" t="s">
        <v>87</v>
      </c>
      <c r="C65" s="5" t="s">
        <v>16</v>
      </c>
      <c r="D65" s="4">
        <v>69</v>
      </c>
      <c r="E65" s="6">
        <v>270000</v>
      </c>
      <c r="F65" s="7">
        <v>360000</v>
      </c>
      <c r="G65" s="7"/>
      <c r="H65" s="3"/>
      <c r="I65" s="3"/>
      <c r="J65" s="3"/>
    </row>
    <row r="66" spans="1:10" ht="15.75" customHeight="1">
      <c r="A66" s="4">
        <v>60201740</v>
      </c>
      <c r="B66" s="5" t="s">
        <v>88</v>
      </c>
      <c r="C66" s="5" t="s">
        <v>8</v>
      </c>
      <c r="D66" s="4">
        <v>34.5</v>
      </c>
      <c r="E66" s="6">
        <v>135000</v>
      </c>
      <c r="F66" s="7">
        <v>180000</v>
      </c>
      <c r="G66" s="7">
        <f>F66/80</f>
        <v>2250</v>
      </c>
      <c r="H66" s="3"/>
      <c r="I66" s="3"/>
      <c r="J66" s="3"/>
    </row>
    <row r="67" spans="1:10" ht="15.75" customHeight="1">
      <c r="A67" s="4">
        <v>60201748</v>
      </c>
      <c r="B67" s="5" t="s">
        <v>89</v>
      </c>
      <c r="C67" s="5" t="s">
        <v>16</v>
      </c>
      <c r="D67" s="4">
        <v>45.5</v>
      </c>
      <c r="E67" s="6">
        <v>176000</v>
      </c>
      <c r="F67" s="7">
        <f t="shared" ref="F67:F68" si="6">E67/0.75</f>
        <v>234666.66666666666</v>
      </c>
      <c r="G67" s="7"/>
      <c r="H67" s="3"/>
      <c r="I67" s="3"/>
      <c r="J67" s="3"/>
    </row>
    <row r="68" spans="1:10" ht="15.75" customHeight="1">
      <c r="A68" s="4">
        <v>60210739</v>
      </c>
      <c r="B68" s="5" t="s">
        <v>90</v>
      </c>
      <c r="C68" s="5" t="s">
        <v>91</v>
      </c>
      <c r="D68" s="4">
        <v>5</v>
      </c>
      <c r="E68" s="6">
        <v>36000</v>
      </c>
      <c r="F68" s="7">
        <f t="shared" si="6"/>
        <v>48000</v>
      </c>
      <c r="G68" s="7"/>
      <c r="H68" s="3"/>
      <c r="I68" s="3"/>
      <c r="J68" s="3"/>
    </row>
    <row r="69" spans="1:10" ht="15.75" customHeight="1">
      <c r="A69" s="4">
        <v>60213136</v>
      </c>
      <c r="B69" s="5" t="s">
        <v>92</v>
      </c>
      <c r="C69" s="5" t="s">
        <v>91</v>
      </c>
      <c r="D69" s="4">
        <v>5</v>
      </c>
      <c r="E69" s="6">
        <v>43000</v>
      </c>
      <c r="F69" s="7">
        <v>57333</v>
      </c>
      <c r="G69" s="7"/>
      <c r="H69" s="3"/>
      <c r="I69" s="3"/>
      <c r="J69" s="3"/>
    </row>
    <row r="70" spans="1:10" ht="15.75" customHeight="1">
      <c r="A70" s="4">
        <v>60208848</v>
      </c>
      <c r="B70" s="5" t="s">
        <v>93</v>
      </c>
      <c r="C70" s="5" t="s">
        <v>20</v>
      </c>
      <c r="D70" s="4">
        <v>0</v>
      </c>
      <c r="E70" s="6">
        <v>20000</v>
      </c>
      <c r="F70" s="7">
        <v>26667</v>
      </c>
      <c r="G70" s="7"/>
      <c r="H70" s="3"/>
      <c r="I70" s="3"/>
      <c r="J70" s="3"/>
    </row>
    <row r="71" spans="1:10" ht="15.75" customHeight="1">
      <c r="A71" s="4">
        <v>60220443</v>
      </c>
      <c r="B71" s="5" t="s">
        <v>94</v>
      </c>
      <c r="C71" s="5" t="s">
        <v>95</v>
      </c>
      <c r="D71" s="4">
        <v>23</v>
      </c>
      <c r="E71" s="6">
        <v>127500</v>
      </c>
      <c r="F71" s="7">
        <v>170000</v>
      </c>
      <c r="G71" s="7"/>
      <c r="H71" s="3"/>
      <c r="I71" s="3"/>
      <c r="J71" s="3"/>
    </row>
    <row r="72" spans="1:10" ht="15.75" customHeight="1">
      <c r="A72" s="4">
        <v>60215092</v>
      </c>
      <c r="B72" s="5" t="s">
        <v>96</v>
      </c>
      <c r="C72" s="5" t="s">
        <v>97</v>
      </c>
      <c r="D72" s="4">
        <v>25</v>
      </c>
      <c r="E72" s="6">
        <v>210000</v>
      </c>
      <c r="F72" s="7">
        <v>280000</v>
      </c>
      <c r="G72" s="7"/>
      <c r="H72" s="3"/>
      <c r="I72" s="3"/>
      <c r="J72" s="3"/>
    </row>
    <row r="73" spans="1:10" ht="15.75" customHeight="1">
      <c r="A73" s="4">
        <v>60204599</v>
      </c>
      <c r="B73" s="5" t="s">
        <v>98</v>
      </c>
      <c r="C73" s="5" t="s">
        <v>97</v>
      </c>
      <c r="D73" s="4">
        <v>42</v>
      </c>
      <c r="E73" s="6">
        <v>271500</v>
      </c>
      <c r="F73" s="7">
        <v>362250</v>
      </c>
      <c r="G73" s="7"/>
      <c r="H73" s="3"/>
      <c r="I73" s="3"/>
      <c r="J73" s="3"/>
    </row>
    <row r="74" spans="1:10" ht="15.75" customHeight="1">
      <c r="A74" s="4">
        <v>60215326</v>
      </c>
      <c r="B74" s="5" t="s">
        <v>99</v>
      </c>
      <c r="C74" s="5" t="s">
        <v>97</v>
      </c>
      <c r="D74" s="4">
        <v>10</v>
      </c>
      <c r="E74" s="6">
        <v>120000</v>
      </c>
      <c r="F74" s="7">
        <v>160000</v>
      </c>
      <c r="G74" s="7"/>
      <c r="H74" s="3"/>
      <c r="I74" s="3"/>
      <c r="J74" s="3"/>
    </row>
    <row r="75" spans="1:10" ht="15.75" customHeight="1">
      <c r="A75" s="4">
        <v>60209194</v>
      </c>
      <c r="B75" s="5" t="s">
        <v>100</v>
      </c>
      <c r="C75" s="5" t="s">
        <v>97</v>
      </c>
      <c r="D75" s="4">
        <v>21</v>
      </c>
      <c r="E75" s="6">
        <v>193000</v>
      </c>
      <c r="F75" s="7">
        <f t="shared" ref="F75:F77" si="7">E75/0.75</f>
        <v>257333.33333333334</v>
      </c>
      <c r="G75" s="7"/>
      <c r="H75" s="3"/>
      <c r="I75" s="3">
        <f>307100+33000+120000+20000+10000</f>
        <v>490100</v>
      </c>
      <c r="J75" s="3"/>
    </row>
    <row r="76" spans="1:10" ht="15.75" customHeight="1">
      <c r="A76" s="4">
        <v>60215355</v>
      </c>
      <c r="B76" s="5" t="s">
        <v>101</v>
      </c>
      <c r="C76" s="5" t="s">
        <v>97</v>
      </c>
      <c r="D76" s="4">
        <v>35</v>
      </c>
      <c r="E76" s="6">
        <v>269000</v>
      </c>
      <c r="F76" s="7">
        <f t="shared" si="7"/>
        <v>358666.66666666669</v>
      </c>
      <c r="G76" s="7"/>
      <c r="H76" s="3"/>
      <c r="I76" s="3"/>
      <c r="J76" s="3"/>
    </row>
    <row r="77" spans="1:10" ht="15.75" customHeight="1">
      <c r="A77" s="4">
        <v>60220380</v>
      </c>
      <c r="B77" s="5" t="s">
        <v>102</v>
      </c>
      <c r="C77" s="5" t="s">
        <v>95</v>
      </c>
      <c r="D77" s="4">
        <v>12</v>
      </c>
      <c r="E77" s="6">
        <v>198750</v>
      </c>
      <c r="F77" s="7">
        <f t="shared" si="7"/>
        <v>265000</v>
      </c>
      <c r="G77" s="7"/>
      <c r="H77" s="3"/>
      <c r="I77" s="3"/>
      <c r="J77" s="3"/>
    </row>
    <row r="78" spans="1:10" ht="15.75" customHeight="1">
      <c r="A78" s="4">
        <v>60220438</v>
      </c>
      <c r="B78" s="5" t="s">
        <v>103</v>
      </c>
      <c r="C78" s="5" t="s">
        <v>95</v>
      </c>
      <c r="D78" s="4">
        <v>12</v>
      </c>
      <c r="E78" s="6">
        <v>198750</v>
      </c>
      <c r="F78" s="7">
        <v>265000</v>
      </c>
      <c r="G78" s="7"/>
      <c r="H78" s="3"/>
      <c r="I78" s="3"/>
      <c r="J78" s="3"/>
    </row>
    <row r="79" spans="1:10" ht="15.75" customHeight="1">
      <c r="A79" s="4">
        <v>60201717</v>
      </c>
      <c r="B79" s="5" t="s">
        <v>104</v>
      </c>
      <c r="C79" s="5" t="s">
        <v>11</v>
      </c>
      <c r="D79" s="4">
        <v>45.5</v>
      </c>
      <c r="E79" s="6">
        <v>176000</v>
      </c>
      <c r="F79" s="7">
        <f>E79/0.75</f>
        <v>234666.66666666666</v>
      </c>
      <c r="G79" s="7">
        <f>F79/250</f>
        <v>938.66666666666663</v>
      </c>
      <c r="H79" s="3"/>
      <c r="I79" s="3"/>
      <c r="J79" s="3"/>
    </row>
    <row r="80" spans="1:10" ht="15.75" customHeight="1">
      <c r="A80" s="4">
        <v>60214840</v>
      </c>
      <c r="B80" s="5" t="s">
        <v>105</v>
      </c>
      <c r="C80" s="5" t="s">
        <v>20</v>
      </c>
      <c r="D80" s="4">
        <v>0</v>
      </c>
      <c r="E80" s="6">
        <v>61000</v>
      </c>
      <c r="F80" s="7">
        <v>81333</v>
      </c>
      <c r="G80" s="7"/>
      <c r="H80" s="3"/>
      <c r="I80" s="3"/>
      <c r="J80" s="3"/>
    </row>
    <row r="81" spans="1:10" ht="15.75" customHeight="1">
      <c r="A81" s="4">
        <v>60201579</v>
      </c>
      <c r="B81" s="5" t="s">
        <v>106</v>
      </c>
      <c r="C81" s="5" t="s">
        <v>11</v>
      </c>
      <c r="D81" s="4">
        <v>15</v>
      </c>
      <c r="E81" s="6">
        <v>57000</v>
      </c>
      <c r="F81" s="7">
        <v>76000</v>
      </c>
      <c r="G81" s="7">
        <f>F81/250</f>
        <v>304</v>
      </c>
      <c r="H81" s="3"/>
      <c r="I81" s="3"/>
      <c r="J81" s="3"/>
    </row>
    <row r="82" spans="1:10" ht="15.75" customHeight="1">
      <c r="A82" s="4">
        <v>60213006</v>
      </c>
      <c r="B82" s="5" t="s">
        <v>107</v>
      </c>
      <c r="C82" s="5" t="s">
        <v>108</v>
      </c>
      <c r="D82" s="4">
        <v>16</v>
      </c>
      <c r="E82" s="6">
        <v>80000</v>
      </c>
      <c r="F82" s="7">
        <f t="shared" ref="F82:F83" si="8">E82/0.75</f>
        <v>106666.66666666667</v>
      </c>
      <c r="G82" s="7"/>
      <c r="H82" s="3"/>
      <c r="I82" s="3"/>
      <c r="J82" s="3"/>
    </row>
    <row r="83" spans="1:10" ht="15.75" customHeight="1">
      <c r="A83" s="4">
        <v>60211383</v>
      </c>
      <c r="B83" s="5" t="s">
        <v>109</v>
      </c>
      <c r="C83" s="5" t="s">
        <v>110</v>
      </c>
      <c r="D83" s="4">
        <v>21.5</v>
      </c>
      <c r="E83" s="6">
        <v>95000</v>
      </c>
      <c r="F83" s="7">
        <f t="shared" si="8"/>
        <v>126666.66666666667</v>
      </c>
      <c r="G83" s="7"/>
      <c r="H83" s="3"/>
      <c r="I83" s="3"/>
      <c r="J83" s="3"/>
    </row>
    <row r="84" spans="1:10" ht="15.75" customHeight="1">
      <c r="A84" s="4">
        <v>60212505</v>
      </c>
      <c r="B84" s="5" t="s">
        <v>111</v>
      </c>
      <c r="C84" s="5" t="s">
        <v>20</v>
      </c>
      <c r="D84" s="4">
        <v>0</v>
      </c>
      <c r="E84" s="6">
        <v>90000</v>
      </c>
      <c r="F84" s="7">
        <v>120000</v>
      </c>
      <c r="G84" s="7"/>
      <c r="H84" s="3"/>
      <c r="I84" s="3"/>
      <c r="J84" s="3"/>
    </row>
    <row r="85" spans="1:10" ht="15.75" customHeight="1">
      <c r="A85" s="4">
        <v>60201646</v>
      </c>
      <c r="B85" s="5" t="s">
        <v>112</v>
      </c>
      <c r="C85" s="5" t="s">
        <v>8</v>
      </c>
      <c r="D85" s="4">
        <v>21</v>
      </c>
      <c r="E85" s="6">
        <v>82000</v>
      </c>
      <c r="F85" s="7">
        <v>109333</v>
      </c>
      <c r="G85" s="7">
        <f>F85/80</f>
        <v>1366.6624999999999</v>
      </c>
      <c r="H85" s="3"/>
      <c r="I85" s="3"/>
      <c r="J85" s="3"/>
    </row>
    <row r="86" spans="1:10" ht="15.75" customHeight="1">
      <c r="A86" s="4">
        <v>60208623</v>
      </c>
      <c r="B86" s="5" t="s">
        <v>113</v>
      </c>
      <c r="C86" s="5" t="s">
        <v>16</v>
      </c>
      <c r="D86" s="4">
        <v>13.5</v>
      </c>
      <c r="E86" s="6">
        <v>53000</v>
      </c>
      <c r="F86" s="7">
        <f t="shared" ref="F86:F87" si="9">E86/0.75</f>
        <v>70666.666666666672</v>
      </c>
      <c r="G86" s="7"/>
      <c r="H86" s="3"/>
      <c r="I86" s="3"/>
      <c r="J86" s="3"/>
    </row>
    <row r="87" spans="1:10" ht="15.75" customHeight="1">
      <c r="A87" s="4">
        <v>60205983</v>
      </c>
      <c r="B87" s="5" t="s">
        <v>114</v>
      </c>
      <c r="C87" s="5" t="s">
        <v>11</v>
      </c>
      <c r="D87" s="4">
        <v>23.5</v>
      </c>
      <c r="E87" s="6">
        <v>90000</v>
      </c>
      <c r="F87" s="7">
        <f t="shared" si="9"/>
        <v>120000</v>
      </c>
      <c r="G87" s="7">
        <f t="shared" ref="G87:G88" si="10">F87/250</f>
        <v>480</v>
      </c>
      <c r="H87" s="3"/>
      <c r="I87" s="3"/>
      <c r="J87" s="3"/>
    </row>
    <row r="88" spans="1:10" ht="15.75" customHeight="1">
      <c r="A88" s="4">
        <v>60201581</v>
      </c>
      <c r="B88" s="5" t="s">
        <v>115</v>
      </c>
      <c r="C88" s="5" t="s">
        <v>11</v>
      </c>
      <c r="D88" s="4">
        <v>33</v>
      </c>
      <c r="E88" s="6">
        <v>127000</v>
      </c>
      <c r="F88" s="7">
        <v>169333</v>
      </c>
      <c r="G88" s="7">
        <f t="shared" si="10"/>
        <v>677.33199999999999</v>
      </c>
      <c r="H88" s="3"/>
      <c r="I88" s="3"/>
      <c r="J88" s="3"/>
    </row>
    <row r="89" spans="1:10" ht="15.75" customHeight="1">
      <c r="A89" s="4">
        <v>60219356</v>
      </c>
      <c r="B89" s="5" t="s">
        <v>116</v>
      </c>
      <c r="C89" s="5" t="s">
        <v>117</v>
      </c>
      <c r="D89" s="4">
        <v>0</v>
      </c>
      <c r="E89" s="6">
        <v>9450</v>
      </c>
      <c r="F89" s="7">
        <f t="shared" ref="F89:F93" si="11">E89/0.75</f>
        <v>12600</v>
      </c>
      <c r="G89" s="7"/>
      <c r="H89" s="3"/>
      <c r="I89" s="3"/>
      <c r="J89" s="3"/>
    </row>
    <row r="90" spans="1:10" ht="15.75" customHeight="1">
      <c r="A90" s="4">
        <v>60219439</v>
      </c>
      <c r="B90" s="5" t="s">
        <v>116</v>
      </c>
      <c r="C90" s="5" t="s">
        <v>118</v>
      </c>
      <c r="D90" s="4">
        <v>0</v>
      </c>
      <c r="E90" s="6">
        <v>85050</v>
      </c>
      <c r="F90" s="7">
        <f t="shared" si="11"/>
        <v>113400</v>
      </c>
      <c r="G90" s="7"/>
      <c r="H90" s="3"/>
      <c r="I90" s="3"/>
      <c r="J90" s="3"/>
    </row>
    <row r="91" spans="1:10" ht="15.75" customHeight="1">
      <c r="A91" s="4">
        <v>60204512</v>
      </c>
      <c r="B91" s="5" t="s">
        <v>119</v>
      </c>
      <c r="C91" s="5" t="s">
        <v>120</v>
      </c>
      <c r="D91" s="4">
        <v>23</v>
      </c>
      <c r="E91" s="6">
        <v>90000</v>
      </c>
      <c r="F91" s="7">
        <f t="shared" si="11"/>
        <v>120000</v>
      </c>
      <c r="G91" s="7"/>
      <c r="H91" s="3"/>
      <c r="I91" s="3"/>
      <c r="J91" s="3"/>
    </row>
    <row r="92" spans="1:10" ht="15.75" customHeight="1">
      <c r="A92" s="4">
        <v>60204500</v>
      </c>
      <c r="B92" s="5" t="s">
        <v>121</v>
      </c>
      <c r="C92" s="5" t="s">
        <v>120</v>
      </c>
      <c r="D92" s="4">
        <v>36</v>
      </c>
      <c r="E92" s="6">
        <v>139000</v>
      </c>
      <c r="F92" s="7">
        <f t="shared" si="11"/>
        <v>185333.33333333334</v>
      </c>
      <c r="G92" s="7"/>
      <c r="H92" s="3"/>
      <c r="I92" s="3"/>
      <c r="J92" s="3"/>
    </row>
    <row r="93" spans="1:10" ht="15.75" customHeight="1">
      <c r="A93" s="4">
        <v>60204494</v>
      </c>
      <c r="B93" s="5" t="s">
        <v>122</v>
      </c>
      <c r="C93" s="5" t="s">
        <v>16</v>
      </c>
      <c r="D93" s="4">
        <v>22.5</v>
      </c>
      <c r="E93" s="6">
        <v>86000</v>
      </c>
      <c r="F93" s="7">
        <f t="shared" si="11"/>
        <v>114666.66666666667</v>
      </c>
      <c r="G93" s="7">
        <f>F93/160</f>
        <v>716.66666666666674</v>
      </c>
      <c r="H93" s="3"/>
      <c r="I93" s="3"/>
      <c r="J93" s="3"/>
    </row>
    <row r="94" spans="1:10" ht="15.75" customHeight="1">
      <c r="A94" s="4">
        <v>60205995</v>
      </c>
      <c r="B94" s="5" t="s">
        <v>123</v>
      </c>
      <c r="C94" s="5" t="s">
        <v>8</v>
      </c>
      <c r="D94" s="4">
        <v>72.5</v>
      </c>
      <c r="E94" s="6">
        <v>331000</v>
      </c>
      <c r="F94" s="7">
        <v>441333</v>
      </c>
      <c r="G94" s="7">
        <f>F94/80</f>
        <v>5516.6625000000004</v>
      </c>
      <c r="H94" s="3"/>
      <c r="I94" s="3"/>
      <c r="J94" s="3"/>
    </row>
    <row r="95" spans="1:10" ht="15.75" customHeight="1">
      <c r="A95" s="4">
        <v>60211384</v>
      </c>
      <c r="B95" s="5" t="s">
        <v>124</v>
      </c>
      <c r="C95" s="5" t="s">
        <v>125</v>
      </c>
      <c r="D95" s="4">
        <v>20</v>
      </c>
      <c r="E95" s="6">
        <v>86000</v>
      </c>
      <c r="F95" s="7">
        <v>114667</v>
      </c>
      <c r="G95" s="7"/>
      <c r="H95" s="3"/>
      <c r="I95" s="3"/>
      <c r="J95" s="3"/>
    </row>
    <row r="96" spans="1:10" ht="15.75" customHeight="1">
      <c r="A96" s="4">
        <v>60209459</v>
      </c>
      <c r="B96" s="5" t="s">
        <v>126</v>
      </c>
      <c r="C96" s="5" t="s">
        <v>11</v>
      </c>
      <c r="D96" s="4">
        <v>30</v>
      </c>
      <c r="E96" s="6">
        <v>115000</v>
      </c>
      <c r="F96" s="7">
        <v>153333</v>
      </c>
      <c r="G96" s="7">
        <f t="shared" ref="G96:G97" si="12">F96/250</f>
        <v>613.33199999999999</v>
      </c>
      <c r="H96" s="3"/>
      <c r="I96" s="3"/>
      <c r="J96" s="3"/>
    </row>
    <row r="97" spans="1:10" ht="15.75" customHeight="1">
      <c r="A97" s="4">
        <v>60205989</v>
      </c>
      <c r="B97" s="5" t="s">
        <v>127</v>
      </c>
      <c r="C97" s="5" t="s">
        <v>11</v>
      </c>
      <c r="D97" s="4">
        <v>16</v>
      </c>
      <c r="E97" s="6">
        <v>61000</v>
      </c>
      <c r="F97" s="7">
        <v>81333</v>
      </c>
      <c r="G97" s="7">
        <f t="shared" si="12"/>
        <v>325.33199999999999</v>
      </c>
      <c r="H97" s="3"/>
      <c r="I97" s="3"/>
      <c r="J97" s="3"/>
    </row>
    <row r="98" spans="1:10" ht="15.75" customHeight="1">
      <c r="A98" s="4">
        <v>60202744</v>
      </c>
      <c r="B98" s="5" t="s">
        <v>128</v>
      </c>
      <c r="C98" s="5" t="s">
        <v>16</v>
      </c>
      <c r="D98" s="4">
        <v>0</v>
      </c>
      <c r="E98" s="6">
        <v>82000</v>
      </c>
      <c r="F98" s="7">
        <v>109333</v>
      </c>
      <c r="G98" s="7"/>
      <c r="H98" s="3"/>
      <c r="I98" s="3"/>
      <c r="J98" s="3"/>
    </row>
    <row r="99" spans="1:10" ht="15.75" customHeight="1">
      <c r="A99" s="4">
        <v>60210482</v>
      </c>
      <c r="B99" s="5" t="s">
        <v>129</v>
      </c>
      <c r="C99" s="5" t="s">
        <v>120</v>
      </c>
      <c r="D99" s="4">
        <v>34.5</v>
      </c>
      <c r="E99" s="6">
        <v>141000</v>
      </c>
      <c r="F99" s="7">
        <f>E99/0.75</f>
        <v>188000</v>
      </c>
      <c r="G99" s="7"/>
      <c r="H99" s="3"/>
      <c r="I99" s="3"/>
      <c r="J99" s="3"/>
    </row>
    <row r="100" spans="1:10" ht="15.75" customHeight="1">
      <c r="A100" s="4">
        <v>60201737</v>
      </c>
      <c r="B100" s="5" t="s">
        <v>130</v>
      </c>
      <c r="C100" s="5" t="s">
        <v>16</v>
      </c>
      <c r="D100" s="4">
        <v>36.5</v>
      </c>
      <c r="E100" s="6">
        <v>141000</v>
      </c>
      <c r="F100" s="7">
        <v>188000</v>
      </c>
      <c r="G100" s="7">
        <f>F100/160</f>
        <v>1175</v>
      </c>
      <c r="H100" s="3"/>
      <c r="I100" s="3"/>
      <c r="J100" s="3"/>
    </row>
    <row r="101" spans="1:10" ht="15.75" customHeight="1">
      <c r="A101" s="4">
        <v>60201569</v>
      </c>
      <c r="B101" s="5" t="s">
        <v>131</v>
      </c>
      <c r="C101" s="5" t="s">
        <v>11</v>
      </c>
      <c r="D101" s="4">
        <v>69</v>
      </c>
      <c r="E101" s="6">
        <v>287000</v>
      </c>
      <c r="F101" s="7">
        <v>382667</v>
      </c>
      <c r="G101" s="7">
        <f>F101/250</f>
        <v>1530.6679999999999</v>
      </c>
      <c r="H101" s="3"/>
      <c r="I101" s="3"/>
      <c r="J101" s="3"/>
    </row>
    <row r="102" spans="1:10" ht="15.75" customHeight="1">
      <c r="A102" s="4">
        <v>60201571</v>
      </c>
      <c r="B102" s="5" t="s">
        <v>132</v>
      </c>
      <c r="C102" s="5" t="s">
        <v>8</v>
      </c>
      <c r="D102" s="4">
        <v>25.5</v>
      </c>
      <c r="E102" s="6">
        <v>111000</v>
      </c>
      <c r="F102" s="7">
        <v>148000</v>
      </c>
      <c r="G102" s="7">
        <f>F102/80</f>
        <v>1850</v>
      </c>
      <c r="H102" s="3"/>
      <c r="I102" s="3"/>
      <c r="J102" s="3"/>
    </row>
    <row r="103" spans="1:10" ht="15.75" customHeight="1">
      <c r="A103" s="4">
        <v>60201738</v>
      </c>
      <c r="B103" s="5" t="s">
        <v>133</v>
      </c>
      <c r="C103" s="5" t="s">
        <v>16</v>
      </c>
      <c r="D103" s="4">
        <v>51</v>
      </c>
      <c r="E103" s="6">
        <v>196000</v>
      </c>
      <c r="F103" s="7">
        <v>261333</v>
      </c>
      <c r="G103" s="7"/>
      <c r="H103" s="3"/>
      <c r="I103" s="3"/>
      <c r="J103" s="3"/>
    </row>
    <row r="104" spans="1:10" ht="15.75" customHeight="1">
      <c r="A104" s="4">
        <v>60212572</v>
      </c>
      <c r="B104" s="5" t="s">
        <v>134</v>
      </c>
      <c r="C104" s="5" t="s">
        <v>135</v>
      </c>
      <c r="D104" s="4">
        <v>10</v>
      </c>
      <c r="E104" s="6">
        <v>63250</v>
      </c>
      <c r="F104" s="7">
        <v>84333</v>
      </c>
      <c r="G104" s="7"/>
      <c r="H104" s="3"/>
      <c r="I104" s="3"/>
      <c r="J104" s="3"/>
    </row>
    <row r="105" spans="1:10" ht="15.75" customHeight="1">
      <c r="A105" s="4">
        <v>60211347</v>
      </c>
      <c r="B105" s="5" t="s">
        <v>136</v>
      </c>
      <c r="C105" s="5" t="s">
        <v>16</v>
      </c>
      <c r="D105" s="4">
        <v>44.5</v>
      </c>
      <c r="E105" s="6">
        <v>172000</v>
      </c>
      <c r="F105" s="7">
        <f>E105/0.75</f>
        <v>229333.33333333334</v>
      </c>
      <c r="G105" s="7">
        <f>F105/160</f>
        <v>1433.3333333333335</v>
      </c>
      <c r="H105" s="3"/>
      <c r="I105" s="3"/>
      <c r="J105" s="3"/>
    </row>
    <row r="106" spans="1:10" ht="15.75" customHeight="1">
      <c r="A106" s="4">
        <v>60205990</v>
      </c>
      <c r="B106" s="5" t="s">
        <v>137</v>
      </c>
      <c r="C106" s="5" t="s">
        <v>11</v>
      </c>
      <c r="D106" s="4">
        <v>43.5</v>
      </c>
      <c r="E106" s="6">
        <v>168000</v>
      </c>
      <c r="F106" s="7">
        <v>224000</v>
      </c>
      <c r="G106" s="7">
        <f>F106/250</f>
        <v>896</v>
      </c>
      <c r="H106" s="3"/>
      <c r="I106" s="3"/>
      <c r="J106" s="3"/>
    </row>
    <row r="107" spans="1:10" ht="15.75" customHeight="1">
      <c r="A107" s="4">
        <v>60211399</v>
      </c>
      <c r="B107" s="5" t="s">
        <v>138</v>
      </c>
      <c r="C107" s="5" t="s">
        <v>41</v>
      </c>
      <c r="D107" s="4">
        <v>11</v>
      </c>
      <c r="E107" s="6">
        <v>65000</v>
      </c>
      <c r="F107" s="7">
        <f>E107/0.75</f>
        <v>86666.666666666672</v>
      </c>
      <c r="G107" s="7"/>
      <c r="H107" s="3"/>
      <c r="I107" s="3"/>
      <c r="J107" s="3"/>
    </row>
    <row r="108" spans="1:10" ht="15.75" customHeight="1">
      <c r="A108" s="4">
        <v>60214595</v>
      </c>
      <c r="B108" s="5" t="s">
        <v>139</v>
      </c>
      <c r="C108" s="5" t="s">
        <v>140</v>
      </c>
      <c r="D108" s="4">
        <v>0</v>
      </c>
      <c r="E108" s="6">
        <v>92000</v>
      </c>
      <c r="F108" s="7">
        <v>122667</v>
      </c>
      <c r="G108" s="7"/>
      <c r="H108" s="3"/>
      <c r="I108" s="3"/>
      <c r="J108" s="3"/>
    </row>
    <row r="109" spans="1:10" ht="15.75" customHeight="1">
      <c r="A109" s="4">
        <v>60201587</v>
      </c>
      <c r="B109" s="5" t="s">
        <v>141</v>
      </c>
      <c r="C109" s="5" t="s">
        <v>8</v>
      </c>
      <c r="D109" s="4">
        <v>20</v>
      </c>
      <c r="E109" s="6">
        <v>73500</v>
      </c>
      <c r="F109" s="7">
        <v>98250</v>
      </c>
      <c r="G109" s="7">
        <f>F109/80</f>
        <v>1228.125</v>
      </c>
      <c r="H109" s="3"/>
      <c r="I109" s="3"/>
      <c r="J109" s="3"/>
    </row>
    <row r="110" spans="1:10" ht="15.75" customHeight="1">
      <c r="A110" s="4">
        <v>60207570</v>
      </c>
      <c r="B110" s="5" t="s">
        <v>142</v>
      </c>
      <c r="C110" s="13" t="s">
        <v>95</v>
      </c>
      <c r="D110" s="4">
        <v>162</v>
      </c>
      <c r="E110" s="6">
        <v>751000</v>
      </c>
      <c r="F110" s="7">
        <v>1001333</v>
      </c>
      <c r="G110" s="7"/>
      <c r="H110" s="3"/>
      <c r="I110" s="3"/>
      <c r="J110" s="3"/>
    </row>
    <row r="111" spans="1:10" ht="15.75" customHeight="1">
      <c r="A111" s="4">
        <v>60213150</v>
      </c>
      <c r="B111" s="5" t="s">
        <v>143</v>
      </c>
      <c r="C111" s="5" t="s">
        <v>144</v>
      </c>
      <c r="D111" s="4">
        <v>107</v>
      </c>
      <c r="E111" s="6">
        <v>409000</v>
      </c>
      <c r="F111" s="7">
        <f t="shared" ref="F111:F112" si="13">E111/0.75</f>
        <v>545333.33333333337</v>
      </c>
      <c r="G111" s="7"/>
      <c r="H111" s="3"/>
      <c r="I111" s="3"/>
      <c r="J111" s="3"/>
    </row>
    <row r="112" spans="1:10" ht="15.75" customHeight="1">
      <c r="A112" s="4">
        <v>60205855</v>
      </c>
      <c r="B112" s="5" t="s">
        <v>145</v>
      </c>
      <c r="C112" s="5" t="s">
        <v>146</v>
      </c>
      <c r="D112" s="4">
        <v>134.5</v>
      </c>
      <c r="E112" s="6">
        <v>547000</v>
      </c>
      <c r="F112" s="7">
        <f t="shared" si="13"/>
        <v>729333.33333333337</v>
      </c>
      <c r="G112" s="7"/>
      <c r="H112" s="3"/>
      <c r="I112" s="3"/>
      <c r="J112" s="3"/>
    </row>
    <row r="113" spans="1:10" ht="15.75" customHeight="1">
      <c r="A113" s="4">
        <v>60207572</v>
      </c>
      <c r="B113" s="5" t="s">
        <v>147</v>
      </c>
      <c r="C113" s="13" t="s">
        <v>95</v>
      </c>
      <c r="D113" s="4">
        <v>103</v>
      </c>
      <c r="E113" s="6">
        <v>592000</v>
      </c>
      <c r="F113" s="7">
        <v>789333</v>
      </c>
      <c r="G113" s="7"/>
      <c r="H113" s="3"/>
      <c r="I113" s="3"/>
      <c r="J113" s="3"/>
    </row>
    <row r="114" spans="1:10" ht="15.75" customHeight="1">
      <c r="A114" s="4">
        <v>60206081</v>
      </c>
      <c r="B114" s="5" t="s">
        <v>148</v>
      </c>
      <c r="C114" s="5" t="s">
        <v>149</v>
      </c>
      <c r="D114" s="4">
        <v>83.5</v>
      </c>
      <c r="E114" s="6">
        <v>350000</v>
      </c>
      <c r="F114" s="7">
        <v>466667</v>
      </c>
      <c r="G114" s="7"/>
      <c r="H114" s="3"/>
      <c r="I114" s="3"/>
      <c r="J114" s="3"/>
    </row>
    <row r="115" spans="1:10" ht="15.75" customHeight="1">
      <c r="A115" s="4">
        <v>60219172</v>
      </c>
      <c r="B115" s="5" t="s">
        <v>150</v>
      </c>
      <c r="C115" s="13" t="s">
        <v>95</v>
      </c>
      <c r="D115" s="4">
        <v>103.5</v>
      </c>
      <c r="E115" s="6">
        <v>482000</v>
      </c>
      <c r="F115" s="7">
        <v>642667</v>
      </c>
      <c r="G115" s="7"/>
      <c r="H115" s="3"/>
      <c r="I115" s="3"/>
      <c r="J115" s="3"/>
    </row>
    <row r="116" spans="1:10" ht="15.75" customHeight="1">
      <c r="A116" s="4">
        <v>60219181</v>
      </c>
      <c r="B116" s="5" t="s">
        <v>151</v>
      </c>
      <c r="C116" s="13" t="s">
        <v>95</v>
      </c>
      <c r="D116" s="4">
        <v>109</v>
      </c>
      <c r="E116" s="6">
        <v>618000</v>
      </c>
      <c r="F116" s="7">
        <v>824000</v>
      </c>
      <c r="G116" s="7"/>
      <c r="H116" s="3"/>
      <c r="I116" s="3"/>
      <c r="J116" s="3"/>
    </row>
    <row r="117" spans="1:10" ht="15.75" customHeight="1">
      <c r="A117" s="4">
        <v>60207588</v>
      </c>
      <c r="B117" s="5" t="s">
        <v>152</v>
      </c>
      <c r="C117" s="5" t="s">
        <v>153</v>
      </c>
      <c r="D117" s="4">
        <v>145</v>
      </c>
      <c r="E117" s="6">
        <v>589000</v>
      </c>
      <c r="F117" s="7">
        <v>785333</v>
      </c>
      <c r="G117" s="7"/>
      <c r="H117" s="3"/>
      <c r="I117" s="3"/>
      <c r="J117" s="3"/>
    </row>
    <row r="118" spans="1:10" ht="15.75" customHeight="1">
      <c r="A118" s="4">
        <v>60206083</v>
      </c>
      <c r="B118" s="5" t="s">
        <v>154</v>
      </c>
      <c r="C118" s="13" t="s">
        <v>95</v>
      </c>
      <c r="D118" s="4">
        <v>227</v>
      </c>
      <c r="E118" s="6">
        <v>1064000</v>
      </c>
      <c r="F118" s="7">
        <v>1418667</v>
      </c>
      <c r="G118" s="7"/>
      <c r="H118" s="3"/>
      <c r="I118" s="3"/>
      <c r="J118" s="3"/>
    </row>
    <row r="119" spans="1:10" ht="15.75" customHeight="1">
      <c r="A119" s="4">
        <v>60207089</v>
      </c>
      <c r="B119" s="5" t="s">
        <v>155</v>
      </c>
      <c r="C119" s="5" t="s">
        <v>156</v>
      </c>
      <c r="D119" s="4">
        <v>102</v>
      </c>
      <c r="E119" s="6">
        <v>423000</v>
      </c>
      <c r="F119" s="7">
        <v>564000</v>
      </c>
      <c r="G119" s="7"/>
      <c r="H119" s="3"/>
      <c r="I119" s="3"/>
      <c r="J119" s="3"/>
    </row>
    <row r="120" spans="1:10" ht="15.75" customHeight="1">
      <c r="A120" s="4">
        <v>60207558</v>
      </c>
      <c r="B120" s="5" t="s">
        <v>157</v>
      </c>
      <c r="C120" s="13" t="s">
        <v>95</v>
      </c>
      <c r="D120" s="4">
        <v>102.5</v>
      </c>
      <c r="E120" s="6">
        <v>533000</v>
      </c>
      <c r="F120" s="7">
        <v>710667</v>
      </c>
      <c r="G120" s="7"/>
      <c r="H120" s="3"/>
      <c r="I120" s="3"/>
      <c r="J120" s="3"/>
    </row>
    <row r="121" spans="1:10" ht="15.75" customHeight="1">
      <c r="A121" s="4">
        <v>60214229</v>
      </c>
      <c r="B121" s="5" t="s">
        <v>158</v>
      </c>
      <c r="C121" s="5" t="s">
        <v>159</v>
      </c>
      <c r="D121" s="4">
        <v>42</v>
      </c>
      <c r="E121" s="6">
        <v>198000</v>
      </c>
      <c r="F121" s="7">
        <v>264000</v>
      </c>
      <c r="G121" s="7"/>
      <c r="H121" s="3"/>
      <c r="I121" s="3"/>
      <c r="J121" s="3"/>
    </row>
    <row r="122" spans="1:10" ht="15.75" customHeight="1">
      <c r="A122" s="4">
        <v>60206082</v>
      </c>
      <c r="B122" s="5" t="s">
        <v>160</v>
      </c>
      <c r="C122" s="5" t="s">
        <v>161</v>
      </c>
      <c r="D122" s="4">
        <v>12</v>
      </c>
      <c r="E122" s="6">
        <v>59000</v>
      </c>
      <c r="F122" s="7">
        <v>78667</v>
      </c>
      <c r="G122" s="7"/>
      <c r="H122" s="3"/>
      <c r="I122" s="3"/>
      <c r="J122" s="3"/>
    </row>
    <row r="123" spans="1:10" ht="15.75" customHeight="1">
      <c r="A123" s="4">
        <v>60219182</v>
      </c>
      <c r="B123" s="5" t="s">
        <v>162</v>
      </c>
      <c r="C123" s="13" t="s">
        <v>95</v>
      </c>
      <c r="D123" s="4">
        <v>102</v>
      </c>
      <c r="E123" s="6">
        <v>470000</v>
      </c>
      <c r="F123" s="7">
        <v>626667</v>
      </c>
      <c r="G123" s="7"/>
      <c r="H123" s="3"/>
      <c r="I123" s="3"/>
      <c r="J123" s="3"/>
    </row>
    <row r="124" spans="1:10" ht="15.75" customHeight="1">
      <c r="A124" s="4">
        <v>60211825</v>
      </c>
      <c r="B124" s="5" t="s">
        <v>163</v>
      </c>
      <c r="C124" s="13" t="s">
        <v>164</v>
      </c>
      <c r="D124" s="4">
        <v>96.5</v>
      </c>
      <c r="E124" s="6">
        <v>429000</v>
      </c>
      <c r="F124" s="7">
        <v>572000</v>
      </c>
      <c r="G124" s="7"/>
      <c r="H124" s="3"/>
      <c r="I124" s="3"/>
      <c r="J124" s="3"/>
    </row>
    <row r="125" spans="1:10" ht="15.75" customHeight="1">
      <c r="A125" s="4">
        <v>60219190</v>
      </c>
      <c r="B125" s="5" t="s">
        <v>165</v>
      </c>
      <c r="C125" s="13" t="s">
        <v>166</v>
      </c>
      <c r="D125" s="4">
        <v>102</v>
      </c>
      <c r="E125" s="6">
        <v>487000</v>
      </c>
      <c r="F125" s="7">
        <f t="shared" ref="F125:F126" si="14">E125/0.75</f>
        <v>649333.33333333337</v>
      </c>
      <c r="G125" s="7"/>
      <c r="H125" s="3"/>
      <c r="I125" s="3"/>
      <c r="J125" s="3"/>
    </row>
    <row r="126" spans="1:10" ht="15.75" customHeight="1">
      <c r="A126" s="4">
        <v>60215260</v>
      </c>
      <c r="B126" s="5" t="s">
        <v>167</v>
      </c>
      <c r="C126" s="5" t="s">
        <v>168</v>
      </c>
      <c r="D126" s="4">
        <v>167</v>
      </c>
      <c r="E126" s="6">
        <v>702000</v>
      </c>
      <c r="F126" s="7">
        <f t="shared" si="14"/>
        <v>936000</v>
      </c>
      <c r="G126" s="7"/>
      <c r="H126" s="3"/>
      <c r="I126" s="3"/>
      <c r="J126" s="3"/>
    </row>
    <row r="127" spans="1:10" ht="15.75" customHeight="1">
      <c r="A127" s="4">
        <v>60214426</v>
      </c>
      <c r="B127" s="5" t="s">
        <v>169</v>
      </c>
      <c r="C127" s="13" t="s">
        <v>95</v>
      </c>
      <c r="D127" s="4">
        <v>75.5</v>
      </c>
      <c r="E127" s="6">
        <v>429000</v>
      </c>
      <c r="F127" s="7">
        <v>572000</v>
      </c>
      <c r="G127" s="7"/>
      <c r="H127" s="3"/>
      <c r="I127" s="3"/>
      <c r="J127" s="3"/>
    </row>
    <row r="128" spans="1:10" ht="15.75" customHeight="1">
      <c r="A128" s="4">
        <v>60207570</v>
      </c>
      <c r="B128" s="5" t="s">
        <v>170</v>
      </c>
      <c r="C128" s="5" t="s">
        <v>171</v>
      </c>
      <c r="D128" s="4">
        <v>45.5</v>
      </c>
      <c r="E128" s="6">
        <v>173000</v>
      </c>
      <c r="F128" s="7">
        <v>230667</v>
      </c>
      <c r="G128" s="7"/>
      <c r="H128" s="3"/>
      <c r="I128" s="3"/>
      <c r="J128" s="3"/>
    </row>
    <row r="129" spans="1:10" ht="15.75" customHeight="1">
      <c r="A129" s="4">
        <v>60202061</v>
      </c>
      <c r="B129" s="5" t="s">
        <v>172</v>
      </c>
      <c r="C129" s="5" t="s">
        <v>11</v>
      </c>
      <c r="D129" s="4">
        <v>24.5</v>
      </c>
      <c r="E129" s="6">
        <v>94000</v>
      </c>
      <c r="F129" s="7">
        <v>125333</v>
      </c>
      <c r="G129" s="7">
        <f>F129/250</f>
        <v>501.33199999999999</v>
      </c>
      <c r="H129" s="3"/>
      <c r="I129" s="3"/>
      <c r="J129" s="3"/>
    </row>
    <row r="130" spans="1:10" ht="15.75" customHeight="1">
      <c r="A130" s="4">
        <v>60201602</v>
      </c>
      <c r="B130" s="5" t="s">
        <v>173</v>
      </c>
      <c r="C130" s="5" t="s">
        <v>8</v>
      </c>
      <c r="D130" s="4">
        <v>8</v>
      </c>
      <c r="E130" s="6">
        <v>40000</v>
      </c>
      <c r="F130" s="7">
        <v>53333</v>
      </c>
      <c r="G130" s="7">
        <f>F130/80</f>
        <v>666.66250000000002</v>
      </c>
      <c r="H130" s="3"/>
      <c r="I130" s="3"/>
      <c r="J130" s="3"/>
    </row>
    <row r="131" spans="1:10" ht="15.75" customHeight="1">
      <c r="A131" s="4">
        <v>60201678</v>
      </c>
      <c r="B131" s="5" t="s">
        <v>174</v>
      </c>
      <c r="C131" s="5" t="s">
        <v>16</v>
      </c>
      <c r="D131" s="4">
        <v>16</v>
      </c>
      <c r="E131" s="6">
        <v>61000</v>
      </c>
      <c r="F131" s="7">
        <v>81333</v>
      </c>
      <c r="G131" s="7"/>
      <c r="H131" s="3"/>
      <c r="I131" s="3"/>
      <c r="J131" s="3"/>
    </row>
    <row r="132" spans="1:10" ht="15.75" customHeight="1">
      <c r="A132" s="4">
        <v>60204501</v>
      </c>
      <c r="B132" s="5" t="s">
        <v>175</v>
      </c>
      <c r="C132" s="5" t="s">
        <v>11</v>
      </c>
      <c r="D132" s="4">
        <v>11</v>
      </c>
      <c r="E132" s="6">
        <v>41000</v>
      </c>
      <c r="F132" s="7">
        <v>54667</v>
      </c>
      <c r="G132" s="7">
        <f t="shared" ref="G132:G134" si="15">F132/250</f>
        <v>218.66800000000001</v>
      </c>
      <c r="H132" s="3"/>
      <c r="I132" s="3"/>
      <c r="J132" s="3"/>
    </row>
    <row r="133" spans="1:10" ht="15.75" customHeight="1">
      <c r="A133" s="4">
        <v>60204505</v>
      </c>
      <c r="B133" s="5" t="s">
        <v>176</v>
      </c>
      <c r="C133" s="5" t="s">
        <v>11</v>
      </c>
      <c r="D133" s="4">
        <v>14</v>
      </c>
      <c r="E133" s="6">
        <v>53000</v>
      </c>
      <c r="F133" s="7">
        <v>70667</v>
      </c>
      <c r="G133" s="7">
        <f t="shared" si="15"/>
        <v>282.66800000000001</v>
      </c>
      <c r="H133" s="3"/>
      <c r="I133" s="3"/>
      <c r="J133" s="3"/>
    </row>
    <row r="134" spans="1:10" ht="15.75" customHeight="1">
      <c r="A134" s="4">
        <v>60201520</v>
      </c>
      <c r="B134" s="5" t="s">
        <v>177</v>
      </c>
      <c r="C134" s="5" t="s">
        <v>11</v>
      </c>
      <c r="D134" s="4">
        <v>12</v>
      </c>
      <c r="E134" s="6">
        <v>45000</v>
      </c>
      <c r="F134" s="7">
        <v>60000</v>
      </c>
      <c r="G134" s="7">
        <f t="shared" si="15"/>
        <v>240</v>
      </c>
      <c r="H134" s="3"/>
      <c r="I134" s="3"/>
      <c r="J134" s="3"/>
    </row>
    <row r="135" spans="1:10" ht="15.75" customHeight="1">
      <c r="A135" s="4">
        <v>60201601</v>
      </c>
      <c r="B135" s="5" t="s">
        <v>178</v>
      </c>
      <c r="C135" s="5" t="s">
        <v>8</v>
      </c>
      <c r="D135" s="4">
        <v>4</v>
      </c>
      <c r="E135" s="6">
        <v>20000</v>
      </c>
      <c r="F135" s="7">
        <v>26667</v>
      </c>
      <c r="G135" s="7">
        <f>F135/80</f>
        <v>333.33749999999998</v>
      </c>
      <c r="H135" s="3"/>
      <c r="I135" s="3"/>
      <c r="J135" s="3"/>
    </row>
    <row r="136" spans="1:10" ht="15.75" customHeight="1">
      <c r="A136" s="4">
        <v>60210435</v>
      </c>
      <c r="B136" s="5" t="s">
        <v>179</v>
      </c>
      <c r="C136" s="5" t="s">
        <v>11</v>
      </c>
      <c r="D136" s="4">
        <v>13</v>
      </c>
      <c r="E136" s="6">
        <v>49000</v>
      </c>
      <c r="F136" s="7">
        <v>65333</v>
      </c>
      <c r="G136" s="7">
        <f>F136/250</f>
        <v>261.33199999999999</v>
      </c>
      <c r="H136" s="3"/>
      <c r="I136" s="3"/>
      <c r="J136" s="3"/>
    </row>
    <row r="137" spans="1:10" ht="15.75" customHeight="1">
      <c r="A137" s="4">
        <v>60210408</v>
      </c>
      <c r="B137" s="5" t="s">
        <v>180</v>
      </c>
      <c r="C137" s="5" t="s">
        <v>181</v>
      </c>
      <c r="D137" s="4">
        <v>16.5</v>
      </c>
      <c r="E137" s="6">
        <v>67000</v>
      </c>
      <c r="F137" s="7">
        <f t="shared" ref="F137:F144" si="16">E137/0.75</f>
        <v>89333.333333333328</v>
      </c>
      <c r="G137" s="7"/>
      <c r="H137" s="3"/>
      <c r="I137" s="3"/>
      <c r="J137" s="3"/>
    </row>
    <row r="138" spans="1:10" ht="15.75" customHeight="1">
      <c r="A138" s="4">
        <v>60217043</v>
      </c>
      <c r="B138" s="5" t="s">
        <v>182</v>
      </c>
      <c r="C138" s="5" t="s">
        <v>95</v>
      </c>
      <c r="D138" s="4">
        <v>13</v>
      </c>
      <c r="E138" s="6">
        <v>88500</v>
      </c>
      <c r="F138" s="7">
        <f t="shared" si="16"/>
        <v>118000</v>
      </c>
      <c r="G138" s="7"/>
      <c r="H138" s="3"/>
      <c r="I138" s="3"/>
      <c r="J138" s="3"/>
    </row>
    <row r="139" spans="1:10" ht="15.75" customHeight="1">
      <c r="A139" s="4">
        <v>60208891</v>
      </c>
      <c r="B139" s="5" t="s">
        <v>183</v>
      </c>
      <c r="C139" s="5" t="s">
        <v>184</v>
      </c>
      <c r="D139" s="4">
        <v>0</v>
      </c>
      <c r="E139" s="6">
        <v>82000</v>
      </c>
      <c r="F139" s="7">
        <f t="shared" si="16"/>
        <v>109333.33333333333</v>
      </c>
      <c r="G139" s="7"/>
      <c r="H139" s="3"/>
      <c r="I139" s="3"/>
      <c r="J139" s="3"/>
    </row>
    <row r="140" spans="1:10" ht="15.75" customHeight="1">
      <c r="A140" s="4">
        <v>60213007</v>
      </c>
      <c r="B140" s="5" t="s">
        <v>185</v>
      </c>
      <c r="C140" s="5" t="s">
        <v>186</v>
      </c>
      <c r="D140" s="4">
        <v>5.5</v>
      </c>
      <c r="E140" s="6">
        <v>41000</v>
      </c>
      <c r="F140" s="7">
        <f t="shared" si="16"/>
        <v>54666.666666666664</v>
      </c>
      <c r="G140" s="7"/>
      <c r="H140" s="3"/>
      <c r="I140" s="3"/>
      <c r="J140" s="3"/>
    </row>
    <row r="141" spans="1:10" ht="15.75" customHeight="1">
      <c r="A141" s="4">
        <v>60210484</v>
      </c>
      <c r="B141" s="5" t="s">
        <v>187</v>
      </c>
      <c r="C141" s="5" t="s">
        <v>188</v>
      </c>
      <c r="D141" s="4">
        <v>50</v>
      </c>
      <c r="E141" s="6">
        <v>203000</v>
      </c>
      <c r="F141" s="7">
        <f t="shared" si="16"/>
        <v>270666.66666666669</v>
      </c>
      <c r="G141" s="7"/>
      <c r="H141" s="3"/>
      <c r="I141" s="3"/>
      <c r="J141" s="3"/>
    </row>
    <row r="142" spans="1:10" ht="15.75" customHeight="1">
      <c r="A142" s="4">
        <v>60210483</v>
      </c>
      <c r="B142" s="5" t="s">
        <v>189</v>
      </c>
      <c r="C142" s="5" t="s">
        <v>181</v>
      </c>
      <c r="D142" s="4">
        <v>21</v>
      </c>
      <c r="E142" s="6">
        <v>86000</v>
      </c>
      <c r="F142" s="7">
        <f t="shared" si="16"/>
        <v>114666.66666666667</v>
      </c>
      <c r="G142" s="7"/>
      <c r="H142" s="3"/>
      <c r="I142" s="3"/>
      <c r="J142" s="3"/>
    </row>
    <row r="143" spans="1:10" ht="15.75" customHeight="1">
      <c r="A143" s="4">
        <v>60216048</v>
      </c>
      <c r="B143" s="5" t="s">
        <v>190</v>
      </c>
      <c r="C143" s="5" t="s">
        <v>191</v>
      </c>
      <c r="D143" s="4">
        <v>0</v>
      </c>
      <c r="E143" s="6">
        <v>38000</v>
      </c>
      <c r="F143" s="7">
        <f t="shared" si="16"/>
        <v>50666.666666666664</v>
      </c>
      <c r="G143" s="7"/>
      <c r="H143" s="3"/>
      <c r="I143" s="3"/>
      <c r="J143" s="3"/>
    </row>
    <row r="144" spans="1:10" ht="15.75" customHeight="1">
      <c r="A144" s="4">
        <v>60211836</v>
      </c>
      <c r="B144" s="5" t="s">
        <v>192</v>
      </c>
      <c r="C144" s="5" t="s">
        <v>16</v>
      </c>
      <c r="D144" s="4">
        <v>30</v>
      </c>
      <c r="E144" s="6">
        <v>115000</v>
      </c>
      <c r="F144" s="7">
        <f t="shared" si="16"/>
        <v>153333.33333333334</v>
      </c>
      <c r="G144" s="7">
        <f>F144/160</f>
        <v>958.33333333333337</v>
      </c>
      <c r="H144" s="3"/>
      <c r="I144" s="3"/>
      <c r="J144" s="3"/>
    </row>
    <row r="145" spans="1:10" ht="15.75" customHeight="1">
      <c r="A145" s="4">
        <v>60205982</v>
      </c>
      <c r="B145" s="5" t="s">
        <v>193</v>
      </c>
      <c r="C145" s="5" t="s">
        <v>11</v>
      </c>
      <c r="D145" s="4">
        <v>16</v>
      </c>
      <c r="E145" s="6">
        <v>61000</v>
      </c>
      <c r="F145" s="7">
        <v>81333</v>
      </c>
      <c r="G145" s="7">
        <f>F145/250</f>
        <v>325.33199999999999</v>
      </c>
      <c r="H145" s="3"/>
      <c r="I145" s="3"/>
      <c r="J145" s="3"/>
    </row>
    <row r="146" spans="1:10" ht="15.75" customHeight="1">
      <c r="A146" s="4">
        <v>60205994</v>
      </c>
      <c r="B146" s="5" t="s">
        <v>194</v>
      </c>
      <c r="C146" s="5" t="s">
        <v>8</v>
      </c>
      <c r="D146" s="4">
        <v>47</v>
      </c>
      <c r="E146" s="6">
        <v>184000</v>
      </c>
      <c r="F146" s="7">
        <v>245333</v>
      </c>
      <c r="G146" s="7">
        <f>F146/80</f>
        <v>3066.6624999999999</v>
      </c>
      <c r="H146" s="3"/>
      <c r="I146" s="3"/>
      <c r="J146" s="3"/>
    </row>
    <row r="147" spans="1:10" ht="15.75" customHeight="1">
      <c r="A147" s="4">
        <v>60201673</v>
      </c>
      <c r="B147" s="5" t="s">
        <v>195</v>
      </c>
      <c r="C147" s="5" t="s">
        <v>11</v>
      </c>
      <c r="D147" s="4">
        <v>20.5</v>
      </c>
      <c r="E147" s="6">
        <v>78000</v>
      </c>
      <c r="F147" s="7">
        <v>104000</v>
      </c>
      <c r="G147" s="7">
        <f t="shared" ref="G147:G148" si="17">F147/250</f>
        <v>416</v>
      </c>
      <c r="H147" s="3"/>
      <c r="I147" s="3"/>
      <c r="J147" s="3"/>
    </row>
    <row r="148" spans="1:10" ht="15.75" customHeight="1">
      <c r="A148" s="4">
        <v>60201598</v>
      </c>
      <c r="B148" s="5" t="s">
        <v>196</v>
      </c>
      <c r="C148" s="5" t="s">
        <v>11</v>
      </c>
      <c r="D148" s="4">
        <v>22</v>
      </c>
      <c r="E148" s="6">
        <v>81000</v>
      </c>
      <c r="F148" s="7">
        <f>E148/0.75</f>
        <v>108000</v>
      </c>
      <c r="G148" s="7">
        <f t="shared" si="17"/>
        <v>432</v>
      </c>
      <c r="H148" s="3"/>
      <c r="I148" s="3"/>
      <c r="J148" s="3"/>
    </row>
    <row r="149" spans="1:10" ht="15.75" customHeight="1">
      <c r="A149" s="4">
        <v>60211831</v>
      </c>
      <c r="B149" s="5" t="s">
        <v>197</v>
      </c>
      <c r="C149" s="5" t="s">
        <v>8</v>
      </c>
      <c r="D149" s="4">
        <v>7.5</v>
      </c>
      <c r="E149" s="6">
        <v>32250</v>
      </c>
      <c r="F149" s="7">
        <v>43000</v>
      </c>
      <c r="G149" s="7">
        <f>F149/80</f>
        <v>537.5</v>
      </c>
      <c r="H149" s="3"/>
      <c r="I149" s="3"/>
      <c r="J149" s="3"/>
    </row>
    <row r="150" spans="1:10" ht="15.75" customHeight="1">
      <c r="A150" s="4">
        <v>60201671</v>
      </c>
      <c r="B150" s="5" t="s">
        <v>198</v>
      </c>
      <c r="C150" s="5" t="s">
        <v>16</v>
      </c>
      <c r="D150" s="4">
        <v>13</v>
      </c>
      <c r="E150" s="6">
        <v>48750</v>
      </c>
      <c r="F150" s="7">
        <v>65250</v>
      </c>
      <c r="G150" s="7"/>
      <c r="H150" s="3"/>
      <c r="I150" s="3"/>
      <c r="J150" s="3"/>
    </row>
    <row r="151" spans="1:10" ht="15.75" customHeight="1">
      <c r="A151" s="4">
        <v>60201567</v>
      </c>
      <c r="B151" s="5" t="s">
        <v>199</v>
      </c>
      <c r="C151" s="5" t="s">
        <v>11</v>
      </c>
      <c r="D151" s="4">
        <v>23.5</v>
      </c>
      <c r="E151" s="6">
        <v>90000</v>
      </c>
      <c r="F151" s="7">
        <v>120000</v>
      </c>
      <c r="G151" s="7">
        <f>F151/250</f>
        <v>480</v>
      </c>
      <c r="H151" s="3"/>
      <c r="I151" s="3"/>
      <c r="J151" s="3"/>
    </row>
    <row r="152" spans="1:10" ht="15.75" customHeight="1">
      <c r="A152" s="4">
        <v>60201568</v>
      </c>
      <c r="B152" s="5" t="s">
        <v>200</v>
      </c>
      <c r="C152" s="5" t="s">
        <v>8</v>
      </c>
      <c r="D152" s="4">
        <v>7.5</v>
      </c>
      <c r="E152" s="6">
        <v>36000</v>
      </c>
      <c r="F152" s="7">
        <v>48000</v>
      </c>
      <c r="G152" s="7">
        <f>F152/80</f>
        <v>600</v>
      </c>
      <c r="H152" s="3"/>
      <c r="I152" s="3"/>
      <c r="J152" s="3"/>
    </row>
    <row r="153" spans="1:10" ht="15.75" customHeight="1">
      <c r="A153" s="4">
        <v>60201649</v>
      </c>
      <c r="B153" s="5" t="s">
        <v>201</v>
      </c>
      <c r="C153" s="5" t="s">
        <v>16</v>
      </c>
      <c r="D153" s="4">
        <v>15.5</v>
      </c>
      <c r="E153" s="6">
        <v>59000</v>
      </c>
      <c r="F153" s="7">
        <f>E153/0.75</f>
        <v>78666.666666666672</v>
      </c>
      <c r="G153" s="7"/>
      <c r="H153" s="3"/>
      <c r="I153" s="3"/>
      <c r="J153" s="3"/>
    </row>
    <row r="154" spans="1:10" ht="15.75" customHeight="1">
      <c r="A154" s="4">
        <v>60205991</v>
      </c>
      <c r="B154" s="5" t="s">
        <v>202</v>
      </c>
      <c r="C154" s="5" t="s">
        <v>11</v>
      </c>
      <c r="D154" s="4">
        <v>52</v>
      </c>
      <c r="E154" s="6">
        <v>242000</v>
      </c>
      <c r="F154" s="7">
        <v>322667</v>
      </c>
      <c r="G154" s="7">
        <f>F154/250</f>
        <v>1290.6679999999999</v>
      </c>
      <c r="H154" s="3"/>
      <c r="I154" s="3"/>
      <c r="J154" s="3"/>
    </row>
    <row r="155" spans="1:10" ht="15.75" customHeight="1">
      <c r="A155" s="4">
        <v>60214181</v>
      </c>
      <c r="B155" s="5" t="s">
        <v>203</v>
      </c>
      <c r="C155" s="5" t="s">
        <v>20</v>
      </c>
      <c r="D155" s="4">
        <v>0</v>
      </c>
      <c r="E155" s="6">
        <v>82000</v>
      </c>
      <c r="F155" s="7">
        <v>109333</v>
      </c>
      <c r="G155" s="7"/>
      <c r="H155" s="3"/>
      <c r="I155" s="3"/>
      <c r="J155" s="3"/>
    </row>
    <row r="156" spans="1:10" ht="15.75" customHeight="1">
      <c r="A156" s="4">
        <v>60201677</v>
      </c>
      <c r="B156" s="5" t="s">
        <v>204</v>
      </c>
      <c r="C156" s="5" t="s">
        <v>8</v>
      </c>
      <c r="D156" s="4">
        <v>24.5</v>
      </c>
      <c r="E156" s="6">
        <v>94000</v>
      </c>
      <c r="F156" s="7">
        <v>125333</v>
      </c>
      <c r="G156" s="7">
        <f>F156/80</f>
        <v>1566.6624999999999</v>
      </c>
      <c r="H156" s="3"/>
      <c r="I156" s="3"/>
      <c r="J156" s="3"/>
    </row>
    <row r="157" spans="1:10" ht="15.75" customHeight="1">
      <c r="A157" s="4">
        <v>60208967</v>
      </c>
      <c r="B157" s="5" t="s">
        <v>205</v>
      </c>
      <c r="C157" s="5" t="s">
        <v>16</v>
      </c>
      <c r="D157" s="4">
        <v>16</v>
      </c>
      <c r="E157" s="6">
        <v>61000</v>
      </c>
      <c r="F157" s="7">
        <f>E157/0.75</f>
        <v>81333.333333333328</v>
      </c>
      <c r="G157" s="7"/>
      <c r="H157" s="3"/>
      <c r="I157" s="3"/>
      <c r="J157" s="3"/>
    </row>
    <row r="158" spans="1:10" ht="15.75" customHeight="1">
      <c r="A158" s="4">
        <v>60201578</v>
      </c>
      <c r="B158" s="5" t="s">
        <v>206</v>
      </c>
      <c r="C158" s="5" t="s">
        <v>11</v>
      </c>
      <c r="D158" s="4">
        <v>11</v>
      </c>
      <c r="E158" s="6">
        <v>41000</v>
      </c>
      <c r="F158" s="7">
        <v>54667</v>
      </c>
      <c r="G158" s="7">
        <f>F158/250</f>
        <v>218.66800000000001</v>
      </c>
      <c r="H158" s="3"/>
      <c r="I158" s="3"/>
      <c r="J158" s="3"/>
    </row>
    <row r="159" spans="1:10" ht="15.75" customHeight="1">
      <c r="A159" s="4">
        <v>60202186</v>
      </c>
      <c r="B159" s="5" t="s">
        <v>207</v>
      </c>
      <c r="C159" s="5" t="s">
        <v>8</v>
      </c>
      <c r="D159" s="4">
        <v>4.5</v>
      </c>
      <c r="E159" s="6">
        <v>17000</v>
      </c>
      <c r="F159" s="7">
        <v>22667</v>
      </c>
      <c r="G159" s="7">
        <f>F159/80</f>
        <v>283.33749999999998</v>
      </c>
      <c r="H159" s="3"/>
      <c r="I159" s="3"/>
      <c r="J159" s="3"/>
    </row>
    <row r="160" spans="1:10" ht="15.75" customHeight="1">
      <c r="A160" s="4">
        <v>60201680</v>
      </c>
      <c r="B160" s="5" t="s">
        <v>208</v>
      </c>
      <c r="C160" s="5" t="s">
        <v>11</v>
      </c>
      <c r="D160" s="4">
        <v>36</v>
      </c>
      <c r="E160" s="6">
        <v>139000</v>
      </c>
      <c r="F160" s="7">
        <v>185333</v>
      </c>
      <c r="G160" s="7">
        <f>F160/250</f>
        <v>741.33199999999999</v>
      </c>
      <c r="H160" s="3"/>
      <c r="I160" s="3"/>
      <c r="J160" s="3"/>
    </row>
    <row r="161" spans="1:10" ht="15.75" customHeight="1">
      <c r="A161" s="4">
        <v>60201685</v>
      </c>
      <c r="B161" s="5" t="s">
        <v>209</v>
      </c>
      <c r="C161" s="5" t="s">
        <v>8</v>
      </c>
      <c r="D161" s="4">
        <v>12</v>
      </c>
      <c r="E161" s="6">
        <v>55000</v>
      </c>
      <c r="F161" s="7">
        <v>73333</v>
      </c>
      <c r="G161" s="7">
        <f>F161/80</f>
        <v>916.66250000000002</v>
      </c>
      <c r="H161" s="3"/>
      <c r="I161" s="3"/>
      <c r="J161" s="3"/>
    </row>
    <row r="162" spans="1:10" ht="15.75" customHeight="1">
      <c r="A162" s="4">
        <v>60205550</v>
      </c>
      <c r="B162" s="5" t="s">
        <v>210</v>
      </c>
      <c r="C162" s="5" t="s">
        <v>41</v>
      </c>
      <c r="D162" s="4">
        <v>11</v>
      </c>
      <c r="E162" s="6">
        <v>65000</v>
      </c>
      <c r="F162" s="7">
        <f t="shared" ref="F162:F163" si="18">E162/0.75</f>
        <v>86666.666666666672</v>
      </c>
      <c r="G162" s="7"/>
      <c r="H162" s="3"/>
      <c r="I162" s="3"/>
      <c r="J162" s="3"/>
    </row>
    <row r="163" spans="1:10" ht="15.75" customHeight="1">
      <c r="A163" s="4">
        <v>60201645</v>
      </c>
      <c r="B163" s="5" t="s">
        <v>211</v>
      </c>
      <c r="C163" s="5" t="s">
        <v>16</v>
      </c>
      <c r="D163" s="4">
        <v>23.5</v>
      </c>
      <c r="E163" s="6">
        <v>90000</v>
      </c>
      <c r="F163" s="7">
        <f t="shared" si="18"/>
        <v>120000</v>
      </c>
      <c r="G163" s="7"/>
      <c r="H163" s="3"/>
      <c r="I163" s="3"/>
      <c r="J163" s="3"/>
    </row>
    <row r="164" spans="1:10" ht="15.75" customHeight="1">
      <c r="A164" s="4">
        <v>60209701</v>
      </c>
      <c r="B164" s="5" t="s">
        <v>212</v>
      </c>
      <c r="C164" s="5" t="s">
        <v>213</v>
      </c>
      <c r="D164" s="4">
        <v>4</v>
      </c>
      <c r="E164" s="6">
        <v>32000</v>
      </c>
      <c r="F164" s="7">
        <v>42667</v>
      </c>
      <c r="G164" s="7"/>
      <c r="H164" s="3"/>
      <c r="I164" s="3"/>
      <c r="J164" s="3"/>
    </row>
    <row r="165" spans="1:10" ht="15.75" customHeight="1">
      <c r="A165" s="4">
        <v>60201572</v>
      </c>
      <c r="B165" s="5" t="s">
        <v>214</v>
      </c>
      <c r="C165" s="5" t="s">
        <v>11</v>
      </c>
      <c r="D165" s="4">
        <v>23.5</v>
      </c>
      <c r="E165" s="6">
        <v>90000</v>
      </c>
      <c r="F165" s="7">
        <v>120000</v>
      </c>
      <c r="G165" s="7">
        <f>F165/250</f>
        <v>480</v>
      </c>
      <c r="H165" s="3"/>
      <c r="I165" s="3"/>
      <c r="J165" s="3"/>
    </row>
    <row r="166" spans="1:10" ht="15.75" customHeight="1">
      <c r="A166" s="4">
        <v>60201686</v>
      </c>
      <c r="B166" s="5" t="s">
        <v>215</v>
      </c>
      <c r="C166" s="5" t="s">
        <v>8</v>
      </c>
      <c r="D166" s="4">
        <v>8</v>
      </c>
      <c r="E166" s="6">
        <v>36000</v>
      </c>
      <c r="F166" s="7">
        <v>48000</v>
      </c>
      <c r="G166" s="7">
        <f>F166/80</f>
        <v>600</v>
      </c>
      <c r="H166" s="3"/>
      <c r="I166" s="3"/>
      <c r="J166" s="3"/>
    </row>
    <row r="167" spans="1:10" ht="15.75" customHeight="1">
      <c r="A167" s="4">
        <v>60201674</v>
      </c>
      <c r="B167" s="5" t="s">
        <v>216</v>
      </c>
      <c r="C167" s="5" t="s">
        <v>16</v>
      </c>
      <c r="D167" s="4">
        <v>15.5</v>
      </c>
      <c r="E167" s="6">
        <v>59000</v>
      </c>
      <c r="F167" s="7">
        <f>E167/0.75</f>
        <v>78666.666666666672</v>
      </c>
      <c r="G167" s="7"/>
      <c r="H167" s="3"/>
      <c r="I167" s="3"/>
      <c r="J167" s="3"/>
    </row>
    <row r="168" spans="1:10" ht="15.75" customHeight="1">
      <c r="A168" s="4">
        <v>60205992</v>
      </c>
      <c r="B168" s="5" t="s">
        <v>217</v>
      </c>
      <c r="C168" s="5" t="s">
        <v>11</v>
      </c>
      <c r="D168" s="4">
        <v>30</v>
      </c>
      <c r="E168" s="6">
        <v>115000</v>
      </c>
      <c r="F168" s="7">
        <v>153333</v>
      </c>
      <c r="G168" s="7">
        <f>F168/250</f>
        <v>613.33199999999999</v>
      </c>
      <c r="H168" s="3"/>
      <c r="I168" s="3"/>
      <c r="J168" s="3"/>
    </row>
    <row r="169" spans="1:10" ht="15.75" customHeight="1">
      <c r="A169" s="4">
        <v>60207557</v>
      </c>
      <c r="B169" s="5" t="s">
        <v>218</v>
      </c>
      <c r="C169" s="5" t="s">
        <v>219</v>
      </c>
      <c r="D169" s="4">
        <v>0</v>
      </c>
      <c r="E169" s="6">
        <v>95200</v>
      </c>
      <c r="F169" s="14"/>
      <c r="G169" s="14"/>
      <c r="H169" s="3"/>
      <c r="I169" s="3"/>
      <c r="J169" s="3"/>
    </row>
    <row r="170" spans="1:10" ht="15.75" customHeight="1">
      <c r="A170" s="4">
        <v>60201676</v>
      </c>
      <c r="B170" s="5" t="s">
        <v>220</v>
      </c>
      <c r="C170" s="5" t="s">
        <v>8</v>
      </c>
      <c r="D170" s="4">
        <v>44</v>
      </c>
      <c r="E170" s="6">
        <v>172000</v>
      </c>
      <c r="F170" s="7">
        <v>229333</v>
      </c>
      <c r="G170" s="7">
        <f>F170/80</f>
        <v>2866.6624999999999</v>
      </c>
      <c r="H170" s="3"/>
      <c r="I170" s="3"/>
      <c r="J170" s="3"/>
    </row>
    <row r="171" spans="1:10" ht="15.75" customHeight="1">
      <c r="A171" s="4">
        <v>60208969</v>
      </c>
      <c r="B171" s="5" t="s">
        <v>221</v>
      </c>
      <c r="C171" s="5" t="s">
        <v>16</v>
      </c>
      <c r="D171" s="4">
        <v>29</v>
      </c>
      <c r="E171" s="6">
        <v>112000</v>
      </c>
      <c r="F171" s="7">
        <f>E171/0.75</f>
        <v>149333.33333333334</v>
      </c>
      <c r="G171" s="7"/>
      <c r="H171" s="3"/>
      <c r="I171" s="3"/>
      <c r="J171" s="3"/>
    </row>
    <row r="172" spans="1:10" ht="15.75" customHeight="1">
      <c r="A172" s="4">
        <v>60201521</v>
      </c>
      <c r="B172" s="5" t="s">
        <v>222</v>
      </c>
      <c r="C172" s="5" t="s">
        <v>223</v>
      </c>
      <c r="D172" s="4">
        <v>5.5</v>
      </c>
      <c r="E172" s="6">
        <v>35000</v>
      </c>
      <c r="F172" s="7">
        <v>46667</v>
      </c>
      <c r="G172" s="7"/>
      <c r="H172" s="3"/>
      <c r="I172" s="3"/>
      <c r="J172" s="3"/>
    </row>
    <row r="173" spans="1:10" ht="15.75" customHeight="1">
      <c r="A173" s="4">
        <v>60201732</v>
      </c>
      <c r="B173" s="5" t="s">
        <v>224</v>
      </c>
      <c r="C173" s="5" t="s">
        <v>16</v>
      </c>
      <c r="D173" s="4">
        <v>21</v>
      </c>
      <c r="E173" s="6">
        <v>80000</v>
      </c>
      <c r="F173" s="7">
        <v>106667</v>
      </c>
      <c r="G173" s="7">
        <f>F173/160</f>
        <v>666.66875000000005</v>
      </c>
      <c r="H173" s="3"/>
      <c r="I173" s="3"/>
      <c r="J173" s="3"/>
    </row>
    <row r="174" spans="1:10" ht="15.75" customHeight="1">
      <c r="A174" s="4">
        <v>60201672</v>
      </c>
      <c r="B174" s="5" t="s">
        <v>225</v>
      </c>
      <c r="C174" s="5" t="s">
        <v>8</v>
      </c>
      <c r="D174" s="4">
        <v>34</v>
      </c>
      <c r="E174" s="6">
        <v>133000</v>
      </c>
      <c r="F174" s="7">
        <v>177333</v>
      </c>
      <c r="G174" s="7">
        <f>F174/80</f>
        <v>2216.6624999999999</v>
      </c>
      <c r="H174" s="3"/>
      <c r="I174" s="3"/>
      <c r="J174" s="3"/>
    </row>
    <row r="175" spans="1:10" ht="15.75" customHeight="1">
      <c r="A175" s="4">
        <v>60208968</v>
      </c>
      <c r="B175" s="5" t="s">
        <v>226</v>
      </c>
      <c r="C175" s="5" t="s">
        <v>16</v>
      </c>
      <c r="D175" s="4">
        <v>21.5</v>
      </c>
      <c r="E175" s="6">
        <v>82000</v>
      </c>
      <c r="F175" s="7">
        <f>E175/0.75</f>
        <v>109333.33333333333</v>
      </c>
      <c r="G175" s="7"/>
      <c r="H175" s="3"/>
      <c r="I175" s="3"/>
      <c r="J175" s="3"/>
    </row>
    <row r="176" spans="1:10" ht="15.75" customHeight="1">
      <c r="A176" s="4">
        <v>60203790</v>
      </c>
      <c r="B176" s="5" t="s">
        <v>227</v>
      </c>
      <c r="C176" s="5" t="s">
        <v>228</v>
      </c>
      <c r="D176" s="4">
        <v>13</v>
      </c>
      <c r="E176" s="6">
        <v>51000</v>
      </c>
      <c r="F176" s="7">
        <v>68000</v>
      </c>
      <c r="G176" s="7"/>
      <c r="H176" s="15">
        <f>F176/1.19</f>
        <v>57142.857142857145</v>
      </c>
      <c r="I176" s="3"/>
      <c r="J176" s="3"/>
    </row>
    <row r="177" spans="1:10" ht="15.75" customHeight="1">
      <c r="A177" s="4">
        <v>60201704</v>
      </c>
      <c r="B177" s="5" t="s">
        <v>229</v>
      </c>
      <c r="C177" s="5" t="s">
        <v>228</v>
      </c>
      <c r="D177" s="4">
        <v>17</v>
      </c>
      <c r="E177" s="6">
        <v>66000</v>
      </c>
      <c r="F177" s="7">
        <v>88000</v>
      </c>
      <c r="G177" s="7"/>
      <c r="H177" s="3"/>
      <c r="I177" s="3"/>
      <c r="J177" s="3"/>
    </row>
    <row r="178" spans="1:10" ht="15.75" customHeight="1">
      <c r="A178" s="4">
        <v>60205993</v>
      </c>
      <c r="B178" s="5" t="s">
        <v>230</v>
      </c>
      <c r="C178" s="5" t="s">
        <v>11</v>
      </c>
      <c r="D178" s="4">
        <v>26.5</v>
      </c>
      <c r="E178" s="6">
        <v>102000</v>
      </c>
      <c r="F178" s="7">
        <v>136000</v>
      </c>
      <c r="G178" s="7">
        <f>F178/250</f>
        <v>544</v>
      </c>
      <c r="H178" s="3"/>
      <c r="I178" s="3"/>
      <c r="J178" s="3"/>
    </row>
    <row r="179" spans="1:10" ht="15.75" customHeight="1">
      <c r="A179" s="4">
        <v>60208622</v>
      </c>
      <c r="B179" s="5" t="s">
        <v>231</v>
      </c>
      <c r="C179" s="5" t="s">
        <v>8</v>
      </c>
      <c r="D179" s="4">
        <v>23.5</v>
      </c>
      <c r="E179" s="6">
        <v>90000</v>
      </c>
      <c r="F179" s="7">
        <v>120000</v>
      </c>
      <c r="G179" s="7">
        <f>F179/80</f>
        <v>1500</v>
      </c>
      <c r="H179" s="3"/>
      <c r="I179" s="3"/>
      <c r="J179" s="3"/>
    </row>
    <row r="180" spans="1:10" ht="15.75" customHeight="1">
      <c r="A180" s="4">
        <v>60215152</v>
      </c>
      <c r="B180" s="5" t="s">
        <v>232</v>
      </c>
      <c r="C180" s="5" t="s">
        <v>16</v>
      </c>
      <c r="D180" s="4">
        <v>24.5</v>
      </c>
      <c r="E180" s="6">
        <v>98000</v>
      </c>
      <c r="F180" s="7">
        <v>130667</v>
      </c>
      <c r="G180" s="7"/>
      <c r="H180" s="3"/>
      <c r="I180" s="3"/>
      <c r="J180" s="3"/>
    </row>
    <row r="181" spans="1:10" ht="15.75" customHeight="1">
      <c r="A181" s="4">
        <v>60204496</v>
      </c>
      <c r="B181" s="5" t="s">
        <v>233</v>
      </c>
      <c r="C181" s="5" t="s">
        <v>11</v>
      </c>
      <c r="D181" s="4">
        <v>21.5</v>
      </c>
      <c r="E181" s="6">
        <v>93000</v>
      </c>
      <c r="F181" s="7">
        <v>124000</v>
      </c>
      <c r="G181" s="7">
        <f>F181/250</f>
        <v>496</v>
      </c>
      <c r="H181" s="3"/>
      <c r="I181" s="3"/>
      <c r="J181" s="3"/>
    </row>
    <row r="182" spans="1:10" ht="15.75" customHeight="1">
      <c r="A182" s="4">
        <v>60211363</v>
      </c>
      <c r="B182" s="5" t="s">
        <v>234</v>
      </c>
      <c r="C182" s="5" t="s">
        <v>16</v>
      </c>
      <c r="D182" s="4">
        <v>16</v>
      </c>
      <c r="E182" s="6">
        <v>61000</v>
      </c>
      <c r="F182" s="7">
        <v>81333</v>
      </c>
      <c r="G182" s="7"/>
      <c r="H182" s="3"/>
      <c r="I182" s="3"/>
      <c r="J182" s="3"/>
    </row>
    <row r="183" spans="1:10" ht="15.75" customHeight="1">
      <c r="A183" s="4">
        <v>60201580</v>
      </c>
      <c r="B183" s="5" t="s">
        <v>235</v>
      </c>
      <c r="C183" s="5" t="s">
        <v>11</v>
      </c>
      <c r="D183" s="4">
        <v>17.5</v>
      </c>
      <c r="E183" s="6">
        <v>66000</v>
      </c>
      <c r="F183" s="7">
        <v>88000</v>
      </c>
      <c r="G183" s="7">
        <f>F183/250</f>
        <v>352</v>
      </c>
      <c r="H183" s="3"/>
      <c r="I183" s="3"/>
      <c r="J183" s="3"/>
    </row>
    <row r="184" spans="1:10" ht="15.75" customHeight="1">
      <c r="A184" s="4">
        <v>60211346</v>
      </c>
      <c r="B184" s="5" t="s">
        <v>236</v>
      </c>
      <c r="C184" s="5" t="s">
        <v>16</v>
      </c>
      <c r="D184" s="4">
        <v>69</v>
      </c>
      <c r="E184" s="6">
        <v>287000</v>
      </c>
      <c r="F184" s="7">
        <f t="shared" ref="F184:F187" si="19">E184/0.75</f>
        <v>382666.66666666669</v>
      </c>
      <c r="G184" s="7">
        <f t="shared" ref="G184:G185" si="20">F184/160</f>
        <v>2391.666666666667</v>
      </c>
      <c r="H184" s="3"/>
      <c r="I184" s="3"/>
      <c r="J184" s="3"/>
    </row>
    <row r="185" spans="1:10" ht="15.75" customHeight="1">
      <c r="A185" s="4">
        <v>60206503</v>
      </c>
      <c r="B185" s="5" t="s">
        <v>237</v>
      </c>
      <c r="C185" s="5" t="s">
        <v>16</v>
      </c>
      <c r="D185" s="4">
        <v>68</v>
      </c>
      <c r="E185" s="6">
        <v>282000</v>
      </c>
      <c r="F185" s="7">
        <f t="shared" si="19"/>
        <v>376000</v>
      </c>
      <c r="G185" s="7">
        <f t="shared" si="20"/>
        <v>2350</v>
      </c>
      <c r="H185" s="3"/>
      <c r="I185" s="3"/>
      <c r="J185" s="3"/>
    </row>
    <row r="186" spans="1:10" ht="15.75" customHeight="1">
      <c r="A186" s="4">
        <v>60205987</v>
      </c>
      <c r="B186" s="5" t="s">
        <v>238</v>
      </c>
      <c r="C186" s="5" t="s">
        <v>11</v>
      </c>
      <c r="D186" s="4">
        <v>39</v>
      </c>
      <c r="E186" s="6">
        <v>150000</v>
      </c>
      <c r="F186" s="7">
        <f t="shared" si="19"/>
        <v>200000</v>
      </c>
      <c r="G186" s="7">
        <f>F186/250</f>
        <v>800</v>
      </c>
      <c r="H186" s="3"/>
      <c r="I186" s="3"/>
      <c r="J186" s="3"/>
    </row>
    <row r="187" spans="1:10" ht="15.75" customHeight="1">
      <c r="A187" s="4">
        <v>60201679</v>
      </c>
      <c r="B187" s="5" t="s">
        <v>239</v>
      </c>
      <c r="C187" s="5" t="s">
        <v>8</v>
      </c>
      <c r="D187" s="4">
        <v>78.5</v>
      </c>
      <c r="E187" s="6">
        <v>307000</v>
      </c>
      <c r="F187" s="7">
        <f t="shared" si="19"/>
        <v>409333.33333333331</v>
      </c>
      <c r="G187" s="7">
        <f t="shared" ref="G187:G188" si="21">F187/80</f>
        <v>5116.6666666666661</v>
      </c>
      <c r="H187" s="3"/>
      <c r="I187" s="3"/>
      <c r="J187" s="3"/>
    </row>
    <row r="188" spans="1:10" ht="15.75" customHeight="1">
      <c r="A188" s="4">
        <v>60208142</v>
      </c>
      <c r="B188" s="5" t="s">
        <v>240</v>
      </c>
      <c r="C188" s="5" t="s">
        <v>8</v>
      </c>
      <c r="D188" s="4">
        <v>63</v>
      </c>
      <c r="E188" s="6">
        <v>287000</v>
      </c>
      <c r="F188" s="7">
        <v>382667</v>
      </c>
      <c r="G188" s="7">
        <f t="shared" si="21"/>
        <v>4783.3374999999996</v>
      </c>
      <c r="H188" s="3"/>
      <c r="I188" s="3"/>
      <c r="J188" s="3"/>
    </row>
    <row r="189" spans="1:10" ht="15.75" customHeight="1">
      <c r="A189" s="4">
        <v>60210211</v>
      </c>
      <c r="B189" s="5" t="s">
        <v>241</v>
      </c>
      <c r="C189" s="5" t="s">
        <v>11</v>
      </c>
      <c r="D189" s="4">
        <v>38.5</v>
      </c>
      <c r="E189" s="6">
        <v>148000</v>
      </c>
      <c r="F189" s="7">
        <v>197333</v>
      </c>
      <c r="G189" s="7">
        <f t="shared" ref="G189:G191" si="22">F189/250</f>
        <v>789.33199999999999</v>
      </c>
      <c r="H189" s="3"/>
      <c r="I189" s="3"/>
      <c r="J189" s="3"/>
    </row>
    <row r="190" spans="1:10" ht="15.75" customHeight="1">
      <c r="A190" s="4">
        <v>60201586</v>
      </c>
      <c r="B190" s="5" t="s">
        <v>242</v>
      </c>
      <c r="C190" s="5" t="s">
        <v>11</v>
      </c>
      <c r="D190" s="4">
        <v>26.5</v>
      </c>
      <c r="E190" s="6">
        <v>102000</v>
      </c>
      <c r="F190" s="7">
        <f t="shared" ref="F190:F191" si="23">E190/0.75</f>
        <v>136000</v>
      </c>
      <c r="G190" s="7">
        <f t="shared" si="22"/>
        <v>544</v>
      </c>
      <c r="H190" s="3"/>
      <c r="I190" s="3"/>
      <c r="J190" s="3"/>
    </row>
    <row r="191" spans="1:10" ht="15.75" customHeight="1">
      <c r="A191" s="4">
        <v>60201734</v>
      </c>
      <c r="B191" s="5" t="s">
        <v>243</v>
      </c>
      <c r="C191" s="5" t="s">
        <v>11</v>
      </c>
      <c r="D191" s="4">
        <v>34</v>
      </c>
      <c r="E191" s="6">
        <v>131000</v>
      </c>
      <c r="F191" s="7">
        <f t="shared" si="23"/>
        <v>174666.66666666666</v>
      </c>
      <c r="G191" s="7">
        <f t="shared" si="22"/>
        <v>698.66666666666663</v>
      </c>
      <c r="H191" s="3"/>
      <c r="I191" s="3"/>
      <c r="J191" s="3"/>
    </row>
    <row r="192" spans="1:10" ht="15.75" customHeight="1">
      <c r="A192" s="4">
        <v>60208890</v>
      </c>
      <c r="B192" s="5" t="s">
        <v>244</v>
      </c>
      <c r="C192" s="5" t="s">
        <v>245</v>
      </c>
      <c r="D192" s="4">
        <v>20.5</v>
      </c>
      <c r="E192" s="6">
        <v>80000</v>
      </c>
      <c r="F192" s="7">
        <v>106667</v>
      </c>
      <c r="G192" s="7"/>
      <c r="H192" s="3"/>
      <c r="I192" s="3"/>
      <c r="J192" s="3"/>
    </row>
    <row r="193" spans="1:10" ht="15.75" customHeight="1">
      <c r="A193" s="4">
        <v>60207556</v>
      </c>
      <c r="B193" s="5" t="s">
        <v>246</v>
      </c>
      <c r="C193" s="5" t="s">
        <v>247</v>
      </c>
      <c r="D193" s="4">
        <v>20.5</v>
      </c>
      <c r="E193" s="6">
        <v>97000</v>
      </c>
      <c r="F193" s="7">
        <v>129333</v>
      </c>
      <c r="G193" s="7"/>
      <c r="H193" s="3"/>
      <c r="I193" s="3"/>
      <c r="J193" s="3"/>
    </row>
    <row r="194" spans="1:10" ht="15.75" customHeight="1">
      <c r="A194" s="4">
        <v>60201716</v>
      </c>
      <c r="B194" s="5" t="s">
        <v>248</v>
      </c>
      <c r="C194" s="5" t="s">
        <v>11</v>
      </c>
      <c r="D194" s="4">
        <v>27.5</v>
      </c>
      <c r="E194" s="6">
        <v>106000</v>
      </c>
      <c r="F194" s="7">
        <v>141333</v>
      </c>
      <c r="G194" s="7">
        <f>F194/250</f>
        <v>565.33199999999999</v>
      </c>
      <c r="H194" s="3"/>
      <c r="I194" s="3"/>
      <c r="J194" s="3"/>
    </row>
    <row r="195" spans="1:10" ht="15.75" customHeight="1">
      <c r="A195" s="4">
        <v>60211389</v>
      </c>
      <c r="B195" s="5" t="s">
        <v>249</v>
      </c>
      <c r="C195" s="5" t="s">
        <v>250</v>
      </c>
      <c r="D195" s="4">
        <v>15.5</v>
      </c>
      <c r="E195" s="6">
        <v>81000</v>
      </c>
      <c r="F195" s="7">
        <v>108000</v>
      </c>
      <c r="G195" s="7"/>
      <c r="H195" s="3"/>
      <c r="I195" s="3"/>
      <c r="J195" s="3"/>
    </row>
    <row r="196" spans="1:10" ht="15.75" customHeight="1">
      <c r="A196" s="4">
        <v>60211354</v>
      </c>
      <c r="B196" s="5" t="s">
        <v>251</v>
      </c>
      <c r="C196" s="5" t="s">
        <v>16</v>
      </c>
      <c r="D196" s="4">
        <v>16</v>
      </c>
      <c r="E196" s="6">
        <v>61000</v>
      </c>
      <c r="F196" s="7">
        <v>81333</v>
      </c>
      <c r="G196" s="7"/>
      <c r="H196" s="3"/>
      <c r="I196" s="3"/>
      <c r="J196" s="3"/>
    </row>
    <row r="197" spans="1:10" ht="15.75" customHeight="1">
      <c r="A197" s="4">
        <v>60205612</v>
      </c>
      <c r="B197" s="5" t="s">
        <v>252</v>
      </c>
      <c r="C197" s="5" t="s">
        <v>253</v>
      </c>
      <c r="D197" s="4">
        <v>0</v>
      </c>
      <c r="E197" s="6">
        <v>2000</v>
      </c>
      <c r="F197" s="7">
        <f>E197/0.75</f>
        <v>2666.6666666666665</v>
      </c>
      <c r="G197" s="7"/>
      <c r="H197" s="3"/>
      <c r="I197" s="3"/>
      <c r="J197" s="3"/>
    </row>
    <row r="198" spans="1:10" ht="15.75" customHeight="1">
      <c r="A198" s="4">
        <v>60211366</v>
      </c>
      <c r="B198" s="5" t="s">
        <v>254</v>
      </c>
      <c r="C198" s="5" t="s">
        <v>16</v>
      </c>
      <c r="D198" s="4">
        <v>15</v>
      </c>
      <c r="E198" s="6">
        <v>57000</v>
      </c>
      <c r="F198" s="7">
        <v>76000</v>
      </c>
      <c r="G198" s="7"/>
      <c r="H198" s="3"/>
      <c r="I198" s="3"/>
      <c r="J198" s="3"/>
    </row>
    <row r="199" spans="1:10" ht="15.75" customHeight="1">
      <c r="A199" s="4">
        <v>60212998</v>
      </c>
      <c r="B199" s="5" t="s">
        <v>255</v>
      </c>
      <c r="C199" s="5" t="s">
        <v>256</v>
      </c>
      <c r="D199" s="4">
        <v>40</v>
      </c>
      <c r="E199" s="6">
        <v>165000</v>
      </c>
      <c r="F199" s="7">
        <v>220000</v>
      </c>
      <c r="G199" s="7"/>
      <c r="H199" s="3"/>
      <c r="I199" s="3"/>
      <c r="J199" s="3"/>
    </row>
    <row r="200" spans="1:10" ht="15.75" customHeight="1">
      <c r="A200" s="4">
        <v>60210410</v>
      </c>
      <c r="B200" s="5" t="s">
        <v>257</v>
      </c>
      <c r="C200" s="5" t="s">
        <v>16</v>
      </c>
      <c r="D200" s="4">
        <v>16</v>
      </c>
      <c r="E200" s="6">
        <v>61000</v>
      </c>
      <c r="F200" s="7">
        <v>81333</v>
      </c>
      <c r="G200" s="7"/>
      <c r="H200" s="3"/>
      <c r="I200" s="3"/>
      <c r="J200" s="3"/>
    </row>
    <row r="201" spans="1:10" ht="15.75" customHeight="1">
      <c r="A201" s="4">
        <v>60211831</v>
      </c>
      <c r="B201" s="5" t="s">
        <v>258</v>
      </c>
      <c r="C201" s="5" t="s">
        <v>8</v>
      </c>
      <c r="D201" s="4">
        <v>8</v>
      </c>
      <c r="E201" s="6">
        <v>34000</v>
      </c>
      <c r="F201" s="7">
        <v>45333</v>
      </c>
      <c r="G201" s="7">
        <f>F201/80</f>
        <v>566.66250000000002</v>
      </c>
      <c r="H201" s="3"/>
      <c r="I201" s="3"/>
      <c r="J201" s="3"/>
    </row>
    <row r="202" spans="1:10" ht="15.75" customHeight="1">
      <c r="A202" s="4">
        <v>60211832</v>
      </c>
      <c r="B202" s="5" t="s">
        <v>259</v>
      </c>
      <c r="C202" s="5" t="s">
        <v>11</v>
      </c>
      <c r="D202" s="4">
        <v>22.5</v>
      </c>
      <c r="E202" s="6">
        <v>86000</v>
      </c>
      <c r="F202" s="7">
        <v>114667</v>
      </c>
      <c r="G202" s="7">
        <f>F202/250</f>
        <v>458.66800000000001</v>
      </c>
      <c r="H202" s="3"/>
      <c r="I202" s="3"/>
      <c r="J202" s="3"/>
    </row>
    <row r="203" spans="1:10" ht="15.75" customHeight="1">
      <c r="A203" s="4">
        <v>60211833</v>
      </c>
      <c r="B203" s="5" t="s">
        <v>260</v>
      </c>
      <c r="C203" s="5" t="s">
        <v>16</v>
      </c>
      <c r="D203" s="4">
        <v>13.5</v>
      </c>
      <c r="E203" s="6">
        <v>51000</v>
      </c>
      <c r="F203" s="7">
        <v>68000</v>
      </c>
      <c r="G203" s="7"/>
      <c r="H203" s="3"/>
      <c r="I203" s="3"/>
      <c r="J203" s="3"/>
    </row>
    <row r="204" spans="1:10" ht="15.75" customHeight="1">
      <c r="A204" s="4">
        <v>60205996</v>
      </c>
      <c r="B204" s="5" t="s">
        <v>261</v>
      </c>
      <c r="C204" s="5" t="s">
        <v>11</v>
      </c>
      <c r="D204" s="4">
        <v>11.5</v>
      </c>
      <c r="E204" s="6">
        <v>43000</v>
      </c>
      <c r="F204" s="7">
        <f t="shared" ref="F204:F205" si="24">E204/0.75</f>
        <v>57333.333333333336</v>
      </c>
      <c r="G204" s="7">
        <f>F204/250</f>
        <v>229.33333333333334</v>
      </c>
      <c r="H204" s="3"/>
      <c r="I204" s="3"/>
      <c r="J204" s="3"/>
    </row>
    <row r="205" spans="1:10" ht="15.75" customHeight="1">
      <c r="A205" s="4">
        <v>60211296</v>
      </c>
      <c r="B205" s="5" t="s">
        <v>262</v>
      </c>
      <c r="C205" s="5" t="s">
        <v>263</v>
      </c>
      <c r="D205" s="4">
        <v>18.5</v>
      </c>
      <c r="E205" s="6">
        <v>80000</v>
      </c>
      <c r="F205" s="7">
        <f t="shared" si="24"/>
        <v>106666.66666666667</v>
      </c>
      <c r="G205" s="7"/>
      <c r="H205" s="3"/>
      <c r="I205" s="3"/>
      <c r="J205" s="3"/>
    </row>
    <row r="206" spans="1:10" ht="15.75" customHeight="1">
      <c r="A206" s="4">
        <v>60211367</v>
      </c>
      <c r="B206" s="5" t="s">
        <v>264</v>
      </c>
      <c r="C206" s="5" t="s">
        <v>16</v>
      </c>
      <c r="D206" s="4">
        <v>17.5</v>
      </c>
      <c r="E206" s="6">
        <v>66000</v>
      </c>
      <c r="F206" s="7">
        <v>88000</v>
      </c>
      <c r="G206" s="7"/>
      <c r="H206" s="3"/>
      <c r="I206" s="3"/>
      <c r="J206" s="3"/>
    </row>
    <row r="207" spans="1:10" ht="15.75" customHeight="1">
      <c r="A207" s="4">
        <v>60203793</v>
      </c>
      <c r="B207" s="5" t="s">
        <v>265</v>
      </c>
      <c r="C207" s="5" t="s">
        <v>11</v>
      </c>
      <c r="D207" s="4">
        <v>31</v>
      </c>
      <c r="E207" s="6">
        <v>120000</v>
      </c>
      <c r="F207" s="7">
        <v>160000</v>
      </c>
      <c r="G207" s="7">
        <f t="shared" ref="G207:G208" si="25">F207/250</f>
        <v>640</v>
      </c>
      <c r="H207" s="3"/>
      <c r="I207" s="3"/>
      <c r="J207" s="3"/>
    </row>
    <row r="208" spans="1:10" ht="15.75" customHeight="1">
      <c r="A208" s="4">
        <v>60204495</v>
      </c>
      <c r="B208" s="5" t="s">
        <v>266</v>
      </c>
      <c r="C208" s="5" t="s">
        <v>11</v>
      </c>
      <c r="D208" s="4">
        <v>19.5</v>
      </c>
      <c r="E208" s="6">
        <v>74000</v>
      </c>
      <c r="F208" s="7">
        <f>E208/0.75</f>
        <v>98666.666666666672</v>
      </c>
      <c r="G208" s="7">
        <f t="shared" si="25"/>
        <v>394.66666666666669</v>
      </c>
      <c r="H208" s="3"/>
      <c r="I208" s="3"/>
      <c r="J208" s="3"/>
    </row>
    <row r="209" spans="1:10" ht="15.75" customHeight="1">
      <c r="A209" s="8">
        <v>60218980</v>
      </c>
      <c r="B209" s="9" t="s">
        <v>267</v>
      </c>
      <c r="C209" s="9" t="s">
        <v>8</v>
      </c>
      <c r="D209" s="10">
        <v>36</v>
      </c>
      <c r="E209" s="11">
        <v>135750</v>
      </c>
      <c r="F209" s="12">
        <v>181000</v>
      </c>
      <c r="G209" s="7"/>
      <c r="H209" s="3"/>
      <c r="I209" s="3"/>
      <c r="J209" s="3"/>
    </row>
    <row r="210" spans="1:10" ht="15.75" customHeight="1">
      <c r="A210" s="4">
        <v>60205985</v>
      </c>
      <c r="B210" s="5" t="s">
        <v>268</v>
      </c>
      <c r="C210" s="5" t="s">
        <v>8</v>
      </c>
      <c r="D210" s="4">
        <v>25.5</v>
      </c>
      <c r="E210" s="6">
        <v>98000</v>
      </c>
      <c r="F210" s="7">
        <f t="shared" ref="F210:F211" si="26">E210/0.75</f>
        <v>130666.66666666667</v>
      </c>
      <c r="G210" s="7">
        <f>F210/80</f>
        <v>1633.3333333333335</v>
      </c>
      <c r="H210" s="3"/>
      <c r="I210" s="3"/>
      <c r="J210" s="3"/>
    </row>
    <row r="211" spans="1:10" ht="15.75" customHeight="1">
      <c r="A211" s="4">
        <v>60201739</v>
      </c>
      <c r="B211" s="5" t="s">
        <v>269</v>
      </c>
      <c r="C211" s="5" t="s">
        <v>270</v>
      </c>
      <c r="D211" s="4">
        <v>52</v>
      </c>
      <c r="E211" s="6">
        <v>203000</v>
      </c>
      <c r="F211" s="7">
        <f t="shared" si="26"/>
        <v>270666.66666666669</v>
      </c>
      <c r="G211" s="7"/>
      <c r="H211" s="3"/>
      <c r="I211" s="3"/>
      <c r="J211" s="3"/>
    </row>
    <row r="212" spans="1:10" ht="15.75" customHeight="1">
      <c r="A212" s="4">
        <v>60211824</v>
      </c>
      <c r="B212" s="5" t="s">
        <v>271</v>
      </c>
      <c r="C212" s="5" t="s">
        <v>272</v>
      </c>
      <c r="D212" s="4">
        <v>100.5</v>
      </c>
      <c r="E212" s="6">
        <v>389000</v>
      </c>
      <c r="F212" s="7">
        <v>518667</v>
      </c>
      <c r="G212" s="7"/>
      <c r="H212" s="3"/>
      <c r="I212" s="3"/>
      <c r="J212" s="3"/>
    </row>
    <row r="213" spans="1:10" ht="15.75" customHeight="1">
      <c r="A213" s="4">
        <v>60201582</v>
      </c>
      <c r="B213" s="5" t="s">
        <v>273</v>
      </c>
      <c r="C213" s="5" t="s">
        <v>11</v>
      </c>
      <c r="D213" s="4">
        <v>39</v>
      </c>
      <c r="E213" s="6">
        <v>151000</v>
      </c>
      <c r="F213" s="7">
        <v>201333</v>
      </c>
      <c r="G213" s="7">
        <f t="shared" ref="G213:G215" si="27">F213/250</f>
        <v>805.33199999999999</v>
      </c>
      <c r="H213" s="3"/>
      <c r="I213" s="3"/>
      <c r="J213" s="3"/>
    </row>
    <row r="214" spans="1:10" ht="15.75" customHeight="1">
      <c r="A214" s="4">
        <v>60201712</v>
      </c>
      <c r="B214" s="5" t="s">
        <v>274</v>
      </c>
      <c r="C214" s="5" t="s">
        <v>11</v>
      </c>
      <c r="D214" s="4">
        <v>25.5</v>
      </c>
      <c r="E214" s="6">
        <v>98000</v>
      </c>
      <c r="F214" s="7">
        <v>130667</v>
      </c>
      <c r="G214" s="7">
        <f t="shared" si="27"/>
        <v>522.66800000000001</v>
      </c>
      <c r="H214" s="3"/>
      <c r="I214" s="3"/>
      <c r="J214" s="3"/>
    </row>
    <row r="215" spans="1:10" ht="15.75" customHeight="1">
      <c r="A215" s="4">
        <v>60201605</v>
      </c>
      <c r="B215" s="5" t="s">
        <v>275</v>
      </c>
      <c r="C215" s="5" t="s">
        <v>11</v>
      </c>
      <c r="D215" s="4">
        <v>35</v>
      </c>
      <c r="E215" s="6">
        <v>135000</v>
      </c>
      <c r="F215" s="7">
        <v>180000</v>
      </c>
      <c r="G215" s="7">
        <f t="shared" si="27"/>
        <v>720</v>
      </c>
      <c r="H215" s="3"/>
      <c r="I215" s="3"/>
      <c r="J215" s="3"/>
    </row>
    <row r="216" spans="1:10" ht="15.75" customHeight="1">
      <c r="A216" s="4">
        <v>60202111</v>
      </c>
      <c r="B216" s="5" t="s">
        <v>276</v>
      </c>
      <c r="C216" s="5" t="s">
        <v>8</v>
      </c>
      <c r="D216" s="4">
        <v>11.5</v>
      </c>
      <c r="E216" s="6">
        <v>54000</v>
      </c>
      <c r="F216" s="7">
        <v>72000</v>
      </c>
      <c r="G216" s="7">
        <f>F216/80</f>
        <v>900</v>
      </c>
      <c r="H216" s="3"/>
      <c r="I216" s="3"/>
      <c r="J216" s="3"/>
    </row>
    <row r="217" spans="1:10" ht="15.75" customHeight="1">
      <c r="A217" s="4">
        <v>60201647</v>
      </c>
      <c r="B217" s="5" t="s">
        <v>277</v>
      </c>
      <c r="C217" s="5" t="s">
        <v>16</v>
      </c>
      <c r="D217" s="4">
        <v>23.5</v>
      </c>
      <c r="E217" s="6">
        <v>90000</v>
      </c>
      <c r="F217" s="7">
        <f>E217/0.75</f>
        <v>120000</v>
      </c>
      <c r="G217" s="7"/>
      <c r="H217" s="3"/>
      <c r="I217" s="3"/>
      <c r="J217" s="3"/>
    </row>
    <row r="218" spans="1:10" ht="15.75" customHeight="1">
      <c r="A218" s="4">
        <v>60206604</v>
      </c>
      <c r="B218" s="5" t="s">
        <v>278</v>
      </c>
      <c r="C218" s="5" t="s">
        <v>279</v>
      </c>
      <c r="D218" s="4">
        <v>15</v>
      </c>
      <c r="E218" s="6">
        <v>180000</v>
      </c>
      <c r="F218" s="7">
        <v>240000</v>
      </c>
      <c r="G218" s="7"/>
      <c r="H218" s="3"/>
      <c r="I218" s="3"/>
      <c r="J218" s="3"/>
    </row>
    <row r="219" spans="1:10" ht="15.75" customHeight="1">
      <c r="A219" s="16"/>
      <c r="B219" s="16" t="s">
        <v>280</v>
      </c>
      <c r="C219" s="16"/>
      <c r="D219" s="16">
        <v>0</v>
      </c>
      <c r="E219" s="16">
        <v>0</v>
      </c>
      <c r="F219" s="16">
        <v>0</v>
      </c>
      <c r="G219" s="16"/>
      <c r="H219" s="3"/>
      <c r="I219" s="3"/>
      <c r="J219" s="3"/>
    </row>
    <row r="220" spans="1:10" ht="15.75" customHeight="1">
      <c r="A220" s="16"/>
      <c r="B220" s="16"/>
      <c r="C220" s="16"/>
      <c r="D220" s="16"/>
      <c r="E220" s="16"/>
      <c r="F220" s="16"/>
      <c r="G220" s="16"/>
      <c r="H220" s="3"/>
      <c r="I220" s="3"/>
      <c r="J220" s="3"/>
    </row>
    <row r="221" spans="1:10" ht="15.75" customHeight="1">
      <c r="A221" s="16"/>
      <c r="B221" s="16"/>
      <c r="C221" s="16"/>
      <c r="D221" s="16"/>
      <c r="E221" s="16"/>
      <c r="F221" s="16"/>
      <c r="G221" s="16"/>
      <c r="H221" s="3"/>
      <c r="I221" s="3"/>
      <c r="J221" s="3"/>
    </row>
    <row r="222" spans="1:10" ht="15.75" customHeight="1">
      <c r="A222" s="16"/>
      <c r="B222" s="16"/>
      <c r="C222" s="16"/>
      <c r="D222" s="16"/>
      <c r="E222" s="16"/>
      <c r="F222" s="16"/>
      <c r="G222" s="16"/>
      <c r="H222" s="3"/>
      <c r="I222" s="3"/>
      <c r="J222" s="3"/>
    </row>
    <row r="223" spans="1:10" ht="15.75" customHeight="1">
      <c r="A223" s="16"/>
      <c r="B223" s="16"/>
      <c r="C223" s="16"/>
      <c r="D223" s="16"/>
      <c r="E223" s="16"/>
      <c r="F223" s="16"/>
      <c r="G223" s="16"/>
      <c r="H223" s="3"/>
      <c r="I223" s="3"/>
      <c r="J223" s="3"/>
    </row>
    <row r="224" spans="1:10" ht="15.75" customHeight="1">
      <c r="A224" s="16"/>
      <c r="B224" s="16"/>
      <c r="C224" s="16"/>
      <c r="D224" s="16"/>
      <c r="E224" s="16"/>
      <c r="F224" s="16"/>
      <c r="G224" s="16"/>
      <c r="H224" s="3"/>
      <c r="I224" s="3"/>
      <c r="J224" s="3"/>
    </row>
    <row r="225" spans="1:10" ht="15.75" customHeight="1">
      <c r="A225" s="16"/>
      <c r="B225" s="16"/>
      <c r="C225" s="16"/>
      <c r="D225" s="16"/>
      <c r="E225" s="16"/>
      <c r="F225" s="16"/>
      <c r="G225" s="16"/>
      <c r="H225" s="3"/>
      <c r="I225" s="3"/>
      <c r="J225" s="3"/>
    </row>
    <row r="226" spans="1:10" ht="15.75" customHeight="1">
      <c r="A226" s="16"/>
      <c r="B226" s="16"/>
      <c r="C226" s="16"/>
      <c r="D226" s="16"/>
      <c r="E226" s="16"/>
      <c r="F226" s="16"/>
      <c r="G226" s="16"/>
      <c r="H226" s="3"/>
      <c r="I226" s="3"/>
      <c r="J226" s="3"/>
    </row>
    <row r="227" spans="1:10" ht="15.75" customHeight="1">
      <c r="A227" s="16"/>
      <c r="B227" s="16"/>
      <c r="C227" s="16"/>
      <c r="D227" s="16"/>
      <c r="E227" s="16"/>
      <c r="F227" s="16"/>
      <c r="G227" s="16"/>
      <c r="H227" s="3"/>
      <c r="I227" s="3"/>
      <c r="J227" s="3"/>
    </row>
    <row r="228" spans="1:10" ht="15.75" customHeight="1">
      <c r="A228" s="16"/>
      <c r="B228" s="16"/>
      <c r="C228" s="16"/>
      <c r="D228" s="16"/>
      <c r="E228" s="16"/>
      <c r="F228" s="16"/>
      <c r="G228" s="16"/>
      <c r="H228" s="3"/>
      <c r="I228" s="3"/>
      <c r="J228" s="3"/>
    </row>
    <row r="229" spans="1:10" ht="15.75" customHeight="1">
      <c r="A229" s="16"/>
      <c r="B229" s="16"/>
      <c r="C229" s="16"/>
      <c r="D229" s="16"/>
      <c r="E229" s="16"/>
      <c r="F229" s="16"/>
      <c r="G229" s="16"/>
      <c r="H229" s="3"/>
      <c r="I229" s="3"/>
      <c r="J229" s="3"/>
    </row>
    <row r="230" spans="1:10" ht="15.75" customHeight="1">
      <c r="A230" s="16"/>
      <c r="B230" s="16"/>
      <c r="C230" s="16"/>
      <c r="D230" s="16"/>
      <c r="E230" s="16"/>
      <c r="F230" s="16"/>
      <c r="G230" s="16"/>
      <c r="H230" s="3"/>
      <c r="I230" s="3"/>
      <c r="J230" s="3"/>
    </row>
    <row r="231" spans="1:10" ht="15.75" customHeight="1">
      <c r="A231" s="16"/>
      <c r="B231" s="16"/>
      <c r="C231" s="16"/>
      <c r="D231" s="16"/>
      <c r="E231" s="16"/>
      <c r="F231" s="16"/>
      <c r="G231" s="16"/>
      <c r="H231" s="3"/>
      <c r="I231" s="3"/>
      <c r="J231" s="3"/>
    </row>
    <row r="232" spans="1:10" ht="15.75" customHeight="1">
      <c r="A232" s="16"/>
      <c r="B232" s="16"/>
      <c r="C232" s="16"/>
      <c r="D232" s="16"/>
      <c r="E232" s="16"/>
      <c r="F232" s="16"/>
      <c r="G232" s="16"/>
      <c r="H232" s="3"/>
      <c r="I232" s="3"/>
      <c r="J232" s="3"/>
    </row>
    <row r="233" spans="1:10" ht="15.75" customHeight="1">
      <c r="A233" s="16"/>
      <c r="B233" s="16"/>
      <c r="C233" s="16"/>
      <c r="D233" s="16"/>
      <c r="E233" s="16"/>
      <c r="F233" s="16"/>
      <c r="G233" s="16"/>
      <c r="H233" s="3"/>
      <c r="I233" s="3"/>
      <c r="J233" s="3"/>
    </row>
    <row r="234" spans="1:10" ht="15.75" customHeight="1">
      <c r="A234" s="16"/>
      <c r="B234" s="16"/>
      <c r="C234" s="16"/>
      <c r="D234" s="16"/>
      <c r="E234" s="16"/>
      <c r="F234" s="16"/>
      <c r="G234" s="16"/>
      <c r="H234" s="3"/>
      <c r="I234" s="3"/>
      <c r="J234" s="3"/>
    </row>
    <row r="235" spans="1:10" ht="15.75" customHeight="1">
      <c r="A235" s="16"/>
      <c r="B235" s="16"/>
      <c r="C235" s="16"/>
      <c r="D235" s="16"/>
      <c r="E235" s="16"/>
      <c r="F235" s="16"/>
      <c r="G235" s="16"/>
      <c r="H235" s="3"/>
      <c r="I235" s="3"/>
      <c r="J235" s="3"/>
    </row>
    <row r="236" spans="1:10" ht="15.75" customHeight="1">
      <c r="A236" s="16"/>
      <c r="B236" s="16"/>
      <c r="C236" s="16"/>
      <c r="D236" s="16"/>
      <c r="E236" s="16"/>
      <c r="F236" s="16"/>
      <c r="G236" s="16"/>
      <c r="H236" s="3"/>
      <c r="I236" s="3"/>
      <c r="J236" s="3"/>
    </row>
    <row r="237" spans="1:10" ht="15.75" customHeight="1">
      <c r="A237" s="16"/>
      <c r="B237" s="16"/>
      <c r="C237" s="16"/>
      <c r="D237" s="16"/>
      <c r="E237" s="16"/>
      <c r="F237" s="16"/>
      <c r="G237" s="16"/>
      <c r="H237" s="3"/>
      <c r="I237" s="3"/>
      <c r="J237" s="3"/>
    </row>
    <row r="238" spans="1:10" ht="15.75" customHeight="1">
      <c r="A238" s="16"/>
      <c r="B238" s="16"/>
      <c r="C238" s="16"/>
      <c r="D238" s="16"/>
      <c r="E238" s="16"/>
      <c r="F238" s="16"/>
      <c r="G238" s="16"/>
      <c r="H238" s="3"/>
      <c r="I238" s="3"/>
      <c r="J238" s="3"/>
    </row>
    <row r="239" spans="1:10" ht="15.75" customHeight="1">
      <c r="A239" s="16"/>
      <c r="B239" s="16"/>
      <c r="C239" s="16"/>
      <c r="D239" s="16"/>
      <c r="E239" s="16"/>
      <c r="F239" s="16"/>
      <c r="G239" s="16"/>
      <c r="H239" s="3"/>
      <c r="I239" s="3"/>
      <c r="J239" s="3"/>
    </row>
    <row r="240" spans="1:10" ht="15.75" customHeight="1">
      <c r="A240" s="16"/>
      <c r="B240" s="16"/>
      <c r="C240" s="16"/>
      <c r="D240" s="16"/>
      <c r="E240" s="16"/>
      <c r="F240" s="16"/>
      <c r="G240" s="16"/>
      <c r="H240" s="3"/>
      <c r="I240" s="3"/>
      <c r="J240" s="3"/>
    </row>
    <row r="241" spans="1:10" ht="15.75" customHeight="1">
      <c r="A241" s="16"/>
      <c r="B241" s="16"/>
      <c r="C241" s="16"/>
      <c r="D241" s="16"/>
      <c r="E241" s="16"/>
      <c r="F241" s="16"/>
      <c r="G241" s="16"/>
      <c r="H241" s="3"/>
      <c r="I241" s="3"/>
      <c r="J241" s="3"/>
    </row>
    <row r="242" spans="1:10" ht="15.75" customHeight="1">
      <c r="A242" s="16"/>
      <c r="B242" s="16"/>
      <c r="C242" s="16"/>
      <c r="D242" s="16"/>
      <c r="E242" s="16"/>
      <c r="F242" s="16"/>
      <c r="G242" s="16"/>
      <c r="H242" s="3"/>
      <c r="I242" s="3"/>
      <c r="J242" s="3"/>
    </row>
    <row r="243" spans="1:10" ht="15.75" customHeight="1">
      <c r="A243" s="16"/>
      <c r="B243" s="16"/>
      <c r="C243" s="16"/>
      <c r="D243" s="16"/>
      <c r="E243" s="16"/>
      <c r="F243" s="16"/>
      <c r="G243" s="16"/>
      <c r="H243" s="3"/>
      <c r="I243" s="3"/>
      <c r="J243" s="3"/>
    </row>
    <row r="244" spans="1:10" ht="15.75" customHeight="1">
      <c r="A244" s="16"/>
      <c r="B244" s="16"/>
      <c r="C244" s="16"/>
      <c r="D244" s="16"/>
      <c r="E244" s="16"/>
      <c r="F244" s="16"/>
      <c r="G244" s="16"/>
      <c r="H244" s="3"/>
      <c r="I244" s="3"/>
      <c r="J244" s="3"/>
    </row>
    <row r="245" spans="1:10" ht="15.75" customHeight="1">
      <c r="A245" s="16"/>
      <c r="B245" s="16"/>
      <c r="C245" s="16"/>
      <c r="D245" s="16"/>
      <c r="E245" s="16"/>
      <c r="F245" s="16"/>
      <c r="G245" s="16"/>
      <c r="H245" s="3"/>
      <c r="I245" s="3"/>
      <c r="J245" s="3"/>
    </row>
    <row r="246" spans="1:10" ht="15.75" customHeight="1">
      <c r="A246" s="16"/>
      <c r="B246" s="16"/>
      <c r="C246" s="16"/>
      <c r="D246" s="16"/>
      <c r="E246" s="16"/>
      <c r="F246" s="16"/>
      <c r="G246" s="16"/>
      <c r="H246" s="3"/>
      <c r="I246" s="3"/>
      <c r="J246" s="3"/>
    </row>
    <row r="247" spans="1:10" ht="15.75" customHeight="1">
      <c r="A247" s="16"/>
      <c r="B247" s="16"/>
      <c r="C247" s="16"/>
      <c r="D247" s="16"/>
      <c r="E247" s="16"/>
      <c r="F247" s="16"/>
      <c r="G247" s="16"/>
      <c r="H247" s="3"/>
      <c r="I247" s="3"/>
      <c r="J247" s="3"/>
    </row>
    <row r="248" spans="1:10" ht="15.75" customHeight="1">
      <c r="A248" s="16"/>
      <c r="B248" s="16"/>
      <c r="C248" s="16"/>
      <c r="D248" s="16"/>
      <c r="E248" s="16"/>
      <c r="F248" s="16"/>
      <c r="G248" s="16"/>
      <c r="H248" s="3"/>
      <c r="I248" s="3"/>
      <c r="J248" s="3"/>
    </row>
    <row r="249" spans="1:10" ht="15.75" customHeight="1">
      <c r="A249" s="16"/>
      <c r="B249" s="16"/>
      <c r="C249" s="16"/>
      <c r="D249" s="16"/>
      <c r="E249" s="16"/>
      <c r="F249" s="16"/>
      <c r="G249" s="16"/>
      <c r="H249" s="3"/>
      <c r="I249" s="3"/>
      <c r="J249" s="3"/>
    </row>
    <row r="250" spans="1:10" ht="15.75" customHeight="1">
      <c r="A250" s="16"/>
      <c r="B250" s="16"/>
      <c r="C250" s="16"/>
      <c r="D250" s="16"/>
      <c r="E250" s="16"/>
      <c r="F250" s="16"/>
      <c r="G250" s="16"/>
      <c r="H250" s="3"/>
      <c r="I250" s="3"/>
      <c r="J250" s="3"/>
    </row>
    <row r="251" spans="1:10" ht="15.75" customHeight="1">
      <c r="A251" s="16"/>
      <c r="B251" s="16"/>
      <c r="C251" s="16"/>
      <c r="D251" s="16"/>
      <c r="E251" s="16"/>
      <c r="F251" s="16"/>
      <c r="G251" s="16"/>
      <c r="H251" s="3"/>
      <c r="I251" s="3"/>
      <c r="J251" s="3"/>
    </row>
    <row r="252" spans="1:10" ht="15.75" customHeight="1">
      <c r="A252" s="16"/>
      <c r="B252" s="16"/>
      <c r="C252" s="16"/>
      <c r="D252" s="16"/>
      <c r="E252" s="16"/>
      <c r="F252" s="16"/>
      <c r="G252" s="16"/>
      <c r="H252" s="3"/>
      <c r="I252" s="3"/>
      <c r="J252" s="3"/>
    </row>
    <row r="253" spans="1:10" ht="15.75" customHeight="1">
      <c r="A253" s="16"/>
      <c r="B253" s="16"/>
      <c r="C253" s="16"/>
      <c r="D253" s="16"/>
      <c r="E253" s="16"/>
      <c r="F253" s="16"/>
      <c r="G253" s="16"/>
      <c r="H253" s="3"/>
      <c r="I253" s="3"/>
      <c r="J253" s="3"/>
    </row>
    <row r="254" spans="1:10" ht="15.75" customHeight="1">
      <c r="A254" s="16"/>
      <c r="B254" s="16"/>
      <c r="C254" s="16"/>
      <c r="D254" s="16"/>
      <c r="E254" s="16"/>
      <c r="F254" s="16"/>
      <c r="G254" s="16"/>
      <c r="H254" s="3"/>
      <c r="I254" s="3"/>
      <c r="J254" s="3"/>
    </row>
    <row r="255" spans="1:10" ht="15.75" customHeight="1">
      <c r="A255" s="16"/>
      <c r="B255" s="16"/>
      <c r="C255" s="16"/>
      <c r="D255" s="16"/>
      <c r="E255" s="16"/>
      <c r="F255" s="16"/>
      <c r="G255" s="16"/>
      <c r="H255" s="3"/>
      <c r="I255" s="3"/>
      <c r="J255" s="3"/>
    </row>
    <row r="256" spans="1:10" ht="15.75" customHeight="1">
      <c r="A256" s="16"/>
      <c r="B256" s="16"/>
      <c r="C256" s="16"/>
      <c r="D256" s="16"/>
      <c r="E256" s="16"/>
      <c r="F256" s="16"/>
      <c r="G256" s="16"/>
      <c r="H256" s="3"/>
      <c r="I256" s="3"/>
      <c r="J256" s="3"/>
    </row>
    <row r="257" spans="1:10" ht="15.75" customHeight="1">
      <c r="A257" s="16"/>
      <c r="B257" s="16"/>
      <c r="C257" s="16"/>
      <c r="D257" s="16"/>
      <c r="E257" s="16"/>
      <c r="F257" s="16"/>
      <c r="G257" s="16"/>
      <c r="H257" s="3"/>
      <c r="I257" s="3"/>
      <c r="J257" s="3"/>
    </row>
    <row r="258" spans="1:10" ht="15.75" customHeight="1">
      <c r="A258" s="16"/>
      <c r="B258" s="16"/>
      <c r="C258" s="16"/>
      <c r="D258" s="16"/>
      <c r="E258" s="16"/>
      <c r="F258" s="16"/>
      <c r="G258" s="16"/>
      <c r="H258" s="3"/>
      <c r="I258" s="3"/>
      <c r="J258" s="3"/>
    </row>
    <row r="259" spans="1:10" ht="15.75" customHeight="1">
      <c r="A259" s="16"/>
      <c r="B259" s="16"/>
      <c r="C259" s="16"/>
      <c r="D259" s="16"/>
      <c r="E259" s="16"/>
      <c r="F259" s="16"/>
      <c r="G259" s="16"/>
      <c r="H259" s="3"/>
      <c r="I259" s="3"/>
      <c r="J259" s="3"/>
    </row>
    <row r="260" spans="1:10" ht="15.75" customHeight="1">
      <c r="A260" s="16"/>
      <c r="B260" s="16"/>
      <c r="C260" s="16"/>
      <c r="D260" s="16"/>
      <c r="E260" s="16"/>
      <c r="F260" s="16"/>
      <c r="G260" s="16"/>
      <c r="H260" s="3"/>
      <c r="I260" s="3"/>
      <c r="J260" s="3"/>
    </row>
    <row r="261" spans="1:10" ht="15.75" customHeight="1">
      <c r="A261" s="16"/>
      <c r="B261" s="16"/>
      <c r="C261" s="16"/>
      <c r="D261" s="16"/>
      <c r="E261" s="16"/>
      <c r="F261" s="16"/>
      <c r="G261" s="16"/>
      <c r="H261" s="3"/>
      <c r="I261" s="3"/>
      <c r="J261" s="3"/>
    </row>
    <row r="262" spans="1:10" ht="15.75" customHeight="1">
      <c r="A262" s="16"/>
      <c r="B262" s="16"/>
      <c r="C262" s="16"/>
      <c r="D262" s="16"/>
      <c r="E262" s="16"/>
      <c r="F262" s="16"/>
      <c r="G262" s="16"/>
      <c r="H262" s="3"/>
      <c r="I262" s="3"/>
      <c r="J262" s="3"/>
    </row>
    <row r="263" spans="1:10" ht="15.75" customHeight="1">
      <c r="A263" s="16"/>
      <c r="B263" s="16"/>
      <c r="C263" s="16"/>
      <c r="D263" s="16"/>
      <c r="E263" s="16"/>
      <c r="F263" s="16"/>
      <c r="G263" s="16"/>
      <c r="H263" s="3"/>
      <c r="I263" s="3"/>
      <c r="J263" s="3"/>
    </row>
    <row r="264" spans="1:10" ht="15.75" customHeight="1">
      <c r="A264" s="16"/>
      <c r="B264" s="16"/>
      <c r="C264" s="16"/>
      <c r="D264" s="16"/>
      <c r="E264" s="16"/>
      <c r="F264" s="16"/>
      <c r="G264" s="16"/>
      <c r="H264" s="3"/>
      <c r="I264" s="3"/>
      <c r="J264" s="3"/>
    </row>
    <row r="265" spans="1:10" ht="15.75" customHeight="1">
      <c r="A265" s="16"/>
      <c r="B265" s="16"/>
      <c r="C265" s="16"/>
      <c r="D265" s="16"/>
      <c r="E265" s="16"/>
      <c r="F265" s="16"/>
      <c r="G265" s="16"/>
      <c r="H265" s="3"/>
      <c r="I265" s="3"/>
      <c r="J265" s="3"/>
    </row>
    <row r="266" spans="1:10" ht="15.75" customHeight="1">
      <c r="A266" s="16"/>
      <c r="B266" s="16"/>
      <c r="C266" s="16"/>
      <c r="D266" s="16"/>
      <c r="E266" s="16"/>
      <c r="F266" s="16"/>
      <c r="G266" s="16"/>
      <c r="H266" s="3"/>
      <c r="I266" s="3"/>
      <c r="J266" s="3"/>
    </row>
    <row r="267" spans="1:10" ht="15.75" customHeight="1">
      <c r="A267" s="16"/>
      <c r="B267" s="16"/>
      <c r="C267" s="16"/>
      <c r="D267" s="16"/>
      <c r="E267" s="16"/>
      <c r="F267" s="16"/>
      <c r="G267" s="16"/>
      <c r="H267" s="3"/>
      <c r="I267" s="3"/>
      <c r="J267" s="3"/>
    </row>
    <row r="268" spans="1:10" ht="15.75" customHeight="1">
      <c r="A268" s="16"/>
      <c r="B268" s="16"/>
      <c r="C268" s="16"/>
      <c r="D268" s="16"/>
      <c r="E268" s="16"/>
      <c r="F268" s="16"/>
      <c r="G268" s="16"/>
      <c r="H268" s="3"/>
      <c r="I268" s="3"/>
      <c r="J268" s="3"/>
    </row>
    <row r="269" spans="1:10" ht="15.75" customHeight="1">
      <c r="A269" s="16"/>
      <c r="B269" s="16"/>
      <c r="C269" s="16"/>
      <c r="D269" s="16"/>
      <c r="E269" s="16"/>
      <c r="F269" s="16"/>
      <c r="G269" s="16"/>
      <c r="H269" s="3"/>
      <c r="I269" s="3"/>
      <c r="J269" s="3"/>
    </row>
    <row r="270" spans="1:10" ht="15.75" customHeight="1">
      <c r="A270" s="16"/>
      <c r="B270" s="16"/>
      <c r="C270" s="16"/>
      <c r="D270" s="16"/>
      <c r="E270" s="16"/>
      <c r="F270" s="16"/>
      <c r="G270" s="16"/>
      <c r="H270" s="3"/>
      <c r="I270" s="3"/>
      <c r="J270" s="3"/>
    </row>
    <row r="271" spans="1:10" ht="15.75" customHeight="1">
      <c r="A271" s="16"/>
      <c r="B271" s="16"/>
      <c r="C271" s="16"/>
      <c r="D271" s="16"/>
      <c r="E271" s="16"/>
      <c r="F271" s="16"/>
      <c r="G271" s="16"/>
      <c r="H271" s="3"/>
      <c r="I271" s="3"/>
      <c r="J271" s="3"/>
    </row>
    <row r="272" spans="1:10" ht="15.75" customHeight="1">
      <c r="A272" s="16"/>
      <c r="B272" s="16"/>
      <c r="C272" s="16"/>
      <c r="D272" s="16"/>
      <c r="E272" s="16"/>
      <c r="F272" s="16"/>
      <c r="G272" s="16"/>
      <c r="H272" s="3"/>
      <c r="I272" s="3"/>
      <c r="J272" s="3"/>
    </row>
    <row r="273" spans="1:10" ht="15.75" customHeight="1">
      <c r="A273" s="16"/>
      <c r="B273" s="16"/>
      <c r="C273" s="16"/>
      <c r="D273" s="16"/>
      <c r="E273" s="16"/>
      <c r="F273" s="16"/>
      <c r="G273" s="16"/>
      <c r="H273" s="3"/>
      <c r="I273" s="3"/>
      <c r="J273" s="3"/>
    </row>
    <row r="274" spans="1:10" ht="15.75" customHeight="1">
      <c r="A274" s="16"/>
      <c r="B274" s="16"/>
      <c r="C274" s="16"/>
      <c r="D274" s="16"/>
      <c r="E274" s="16"/>
      <c r="F274" s="16"/>
      <c r="G274" s="16"/>
      <c r="H274" s="3"/>
      <c r="I274" s="3"/>
      <c r="J274" s="3"/>
    </row>
    <row r="275" spans="1:10" ht="15.75" customHeight="1">
      <c r="A275" s="16"/>
      <c r="B275" s="16"/>
      <c r="C275" s="16"/>
      <c r="D275" s="16"/>
      <c r="E275" s="16"/>
      <c r="F275" s="16"/>
      <c r="G275" s="16"/>
      <c r="H275" s="3"/>
      <c r="I275" s="3"/>
      <c r="J275" s="3"/>
    </row>
    <row r="276" spans="1:10" ht="15.75" customHeight="1">
      <c r="A276" s="16"/>
      <c r="B276" s="16"/>
      <c r="C276" s="16"/>
      <c r="D276" s="16"/>
      <c r="E276" s="16"/>
      <c r="F276" s="16"/>
      <c r="G276" s="16"/>
      <c r="H276" s="3"/>
      <c r="I276" s="3"/>
      <c r="J276" s="3"/>
    </row>
    <row r="277" spans="1:10" ht="15.75" customHeight="1">
      <c r="A277" s="16"/>
      <c r="B277" s="16"/>
      <c r="C277" s="16"/>
      <c r="D277" s="16"/>
      <c r="E277" s="16"/>
      <c r="F277" s="16"/>
      <c r="G277" s="16"/>
      <c r="H277" s="3"/>
      <c r="I277" s="3"/>
      <c r="J277" s="3"/>
    </row>
    <row r="278" spans="1:10" ht="15.75" customHeight="1">
      <c r="A278" s="16"/>
      <c r="B278" s="16"/>
      <c r="C278" s="16"/>
      <c r="D278" s="16"/>
      <c r="E278" s="16"/>
      <c r="F278" s="16"/>
      <c r="G278" s="16"/>
      <c r="H278" s="3"/>
      <c r="I278" s="3"/>
      <c r="J278" s="3"/>
    </row>
    <row r="279" spans="1:10" ht="15.75" customHeight="1">
      <c r="A279" s="16"/>
      <c r="B279" s="16"/>
      <c r="C279" s="16"/>
      <c r="D279" s="16"/>
      <c r="E279" s="16"/>
      <c r="F279" s="16"/>
      <c r="G279" s="16"/>
      <c r="H279" s="3"/>
      <c r="I279" s="3"/>
      <c r="J279" s="3"/>
    </row>
    <row r="280" spans="1:10" ht="15.75" customHeight="1">
      <c r="A280" s="16"/>
      <c r="B280" s="16"/>
      <c r="C280" s="16"/>
      <c r="D280" s="16"/>
      <c r="E280" s="16"/>
      <c r="F280" s="16"/>
      <c r="G280" s="16"/>
      <c r="H280" s="3"/>
      <c r="I280" s="3"/>
      <c r="J280" s="3"/>
    </row>
    <row r="281" spans="1:10" ht="15.75" customHeight="1">
      <c r="A281" s="16"/>
      <c r="B281" s="16"/>
      <c r="C281" s="16"/>
      <c r="D281" s="16"/>
      <c r="E281" s="16"/>
      <c r="F281" s="16"/>
      <c r="G281" s="16"/>
      <c r="H281" s="3"/>
      <c r="I281" s="3"/>
      <c r="J281" s="3"/>
    </row>
    <row r="282" spans="1:10" ht="15.75" customHeight="1">
      <c r="A282" s="16"/>
      <c r="B282" s="16"/>
      <c r="C282" s="16"/>
      <c r="D282" s="16"/>
      <c r="E282" s="16"/>
      <c r="F282" s="16"/>
      <c r="G282" s="16"/>
      <c r="H282" s="3"/>
      <c r="I282" s="3"/>
      <c r="J282" s="3"/>
    </row>
    <row r="283" spans="1:10" ht="15.75" customHeight="1">
      <c r="A283" s="16"/>
      <c r="B283" s="16"/>
      <c r="C283" s="16"/>
      <c r="D283" s="16"/>
      <c r="E283" s="16"/>
      <c r="F283" s="16"/>
      <c r="G283" s="16"/>
      <c r="H283" s="3"/>
      <c r="I283" s="3"/>
      <c r="J283" s="3"/>
    </row>
    <row r="284" spans="1:10" ht="15.75" customHeight="1">
      <c r="A284" s="16"/>
      <c r="B284" s="16"/>
      <c r="C284" s="16"/>
      <c r="D284" s="16"/>
      <c r="E284" s="16"/>
      <c r="F284" s="16"/>
      <c r="G284" s="16"/>
      <c r="H284" s="3"/>
      <c r="I284" s="3"/>
      <c r="J284" s="3"/>
    </row>
    <row r="285" spans="1:10" ht="15.75" customHeight="1">
      <c r="A285" s="16"/>
      <c r="B285" s="16"/>
      <c r="C285" s="16"/>
      <c r="D285" s="16"/>
      <c r="E285" s="16"/>
      <c r="F285" s="16"/>
      <c r="G285" s="16"/>
      <c r="H285" s="3"/>
      <c r="I285" s="3"/>
      <c r="J285" s="3"/>
    </row>
    <row r="286" spans="1:10" ht="15.75" customHeight="1">
      <c r="A286" s="16"/>
      <c r="B286" s="16"/>
      <c r="C286" s="16"/>
      <c r="D286" s="16"/>
      <c r="E286" s="16"/>
      <c r="F286" s="16"/>
      <c r="G286" s="16"/>
      <c r="H286" s="3"/>
      <c r="I286" s="3"/>
      <c r="J286" s="3"/>
    </row>
    <row r="287" spans="1:10" ht="15.75" customHeight="1">
      <c r="A287" s="16"/>
      <c r="B287" s="16"/>
      <c r="C287" s="16"/>
      <c r="D287" s="16"/>
      <c r="E287" s="16"/>
      <c r="F287" s="16"/>
      <c r="G287" s="16"/>
      <c r="H287" s="3"/>
      <c r="I287" s="3"/>
      <c r="J287" s="3"/>
    </row>
    <row r="288" spans="1:10" ht="15.75" customHeight="1">
      <c r="A288" s="16"/>
      <c r="B288" s="16"/>
      <c r="C288" s="16"/>
      <c r="D288" s="16"/>
      <c r="E288" s="16"/>
      <c r="F288" s="16"/>
      <c r="G288" s="16"/>
      <c r="H288" s="3"/>
      <c r="I288" s="3"/>
      <c r="J288" s="3"/>
    </row>
    <row r="289" spans="1:10" ht="15.75" customHeight="1">
      <c r="A289" s="16"/>
      <c r="B289" s="16"/>
      <c r="C289" s="16"/>
      <c r="D289" s="16"/>
      <c r="E289" s="16"/>
      <c r="F289" s="16"/>
      <c r="G289" s="16"/>
      <c r="H289" s="3"/>
      <c r="I289" s="3"/>
      <c r="J289" s="3"/>
    </row>
    <row r="290" spans="1:10" ht="15.75" customHeight="1">
      <c r="A290" s="16"/>
      <c r="B290" s="16"/>
      <c r="C290" s="16"/>
      <c r="D290" s="16"/>
      <c r="E290" s="16"/>
      <c r="F290" s="16"/>
      <c r="G290" s="16"/>
      <c r="H290" s="3"/>
      <c r="I290" s="3"/>
      <c r="J290" s="3"/>
    </row>
    <row r="291" spans="1:10" ht="15.75" customHeight="1">
      <c r="A291" s="16"/>
      <c r="B291" s="16"/>
      <c r="C291" s="16"/>
      <c r="D291" s="16"/>
      <c r="E291" s="16"/>
      <c r="F291" s="16"/>
      <c r="G291" s="16"/>
      <c r="H291" s="3"/>
      <c r="I291" s="3"/>
      <c r="J291" s="3"/>
    </row>
    <row r="292" spans="1:10" ht="15.75" customHeight="1">
      <c r="A292" s="16"/>
      <c r="B292" s="16"/>
      <c r="C292" s="16"/>
      <c r="D292" s="16"/>
      <c r="E292" s="16"/>
      <c r="F292" s="16"/>
      <c r="G292" s="16"/>
      <c r="H292" s="3"/>
      <c r="I292" s="3"/>
      <c r="J292" s="3"/>
    </row>
    <row r="293" spans="1:10" ht="15.75" customHeight="1">
      <c r="A293" s="16"/>
      <c r="B293" s="16"/>
      <c r="C293" s="16"/>
      <c r="D293" s="16"/>
      <c r="E293" s="16"/>
      <c r="F293" s="16"/>
      <c r="G293" s="16"/>
      <c r="H293" s="3"/>
      <c r="I293" s="3"/>
      <c r="J293" s="3"/>
    </row>
    <row r="294" spans="1:10" ht="15.75" customHeight="1">
      <c r="A294" s="16"/>
      <c r="B294" s="16"/>
      <c r="C294" s="16"/>
      <c r="D294" s="16"/>
      <c r="E294" s="16"/>
      <c r="F294" s="16"/>
      <c r="G294" s="16"/>
      <c r="H294" s="3"/>
      <c r="I294" s="3"/>
      <c r="J294" s="3"/>
    </row>
    <row r="295" spans="1:10" ht="15.75" customHeight="1">
      <c r="A295" s="16"/>
      <c r="B295" s="16"/>
      <c r="C295" s="16"/>
      <c r="D295" s="16"/>
      <c r="E295" s="16"/>
      <c r="F295" s="16"/>
      <c r="G295" s="16"/>
      <c r="H295" s="3"/>
      <c r="I295" s="3"/>
      <c r="J295" s="3"/>
    </row>
    <row r="296" spans="1:10" ht="15.75" customHeight="1">
      <c r="A296" s="16"/>
      <c r="B296" s="16"/>
      <c r="C296" s="16"/>
      <c r="D296" s="16"/>
      <c r="E296" s="16"/>
      <c r="F296" s="16"/>
      <c r="G296" s="16"/>
      <c r="H296" s="3"/>
      <c r="I296" s="3"/>
      <c r="J296" s="3"/>
    </row>
    <row r="297" spans="1:10" ht="15.75" customHeight="1">
      <c r="A297" s="16"/>
      <c r="B297" s="16"/>
      <c r="C297" s="16"/>
      <c r="D297" s="16"/>
      <c r="E297" s="16"/>
      <c r="F297" s="16"/>
      <c r="G297" s="16"/>
      <c r="H297" s="3"/>
      <c r="I297" s="3"/>
      <c r="J297" s="3"/>
    </row>
    <row r="298" spans="1:10" ht="15.75" customHeight="1">
      <c r="A298" s="16"/>
      <c r="B298" s="16"/>
      <c r="C298" s="16"/>
      <c r="D298" s="16"/>
      <c r="E298" s="16"/>
      <c r="F298" s="16"/>
      <c r="G298" s="16"/>
      <c r="H298" s="3"/>
      <c r="I298" s="3"/>
      <c r="J298" s="3"/>
    </row>
    <row r="299" spans="1:10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5.75" customHeight="1"/>
    <row r="421" spans="1:10" ht="15.75" customHeight="1"/>
    <row r="422" spans="1:10" ht="15.75" customHeight="1"/>
    <row r="423" spans="1:10" ht="15.75" customHeight="1"/>
    <row r="424" spans="1:10" ht="15.75" customHeight="1"/>
    <row r="425" spans="1:10" ht="15.75" customHeight="1"/>
    <row r="426" spans="1:10" ht="15.75" customHeight="1"/>
    <row r="427" spans="1:10" ht="15.75" customHeight="1"/>
    <row r="428" spans="1:10" ht="15.75" customHeight="1"/>
    <row r="429" spans="1:10" ht="15.75" customHeight="1"/>
    <row r="430" spans="1:10" ht="15.75" customHeight="1"/>
    <row r="431" spans="1:10" ht="15.75" customHeight="1"/>
    <row r="432" spans="1:10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</sheetData>
  <autoFilter ref="A1:F219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9DAF8"/>
    <outlinePr summaryBelow="0" summaryRight="0"/>
  </sheetPr>
  <dimension ref="A1:Z1023"/>
  <sheetViews>
    <sheetView workbookViewId="0">
      <pane ySplit="2" topLeftCell="A130" activePane="bottomLeft" state="frozen"/>
      <selection pane="bottomLeft" activeCell="B4" sqref="B4"/>
    </sheetView>
  </sheetViews>
  <sheetFormatPr baseColWidth="10" defaultColWidth="12.5703125" defaultRowHeight="15" customHeight="1"/>
  <cols>
    <col min="1" max="1" width="27.42578125" customWidth="1"/>
    <col min="2" max="2" width="38.42578125" customWidth="1"/>
    <col min="4" max="4" width="14.42578125" customWidth="1"/>
    <col min="5" max="5" width="17.5703125" customWidth="1"/>
    <col min="6" max="6" width="14" customWidth="1"/>
    <col min="7" max="7" width="17.140625" customWidth="1"/>
    <col min="10" max="10" width="31.42578125" customWidth="1"/>
  </cols>
  <sheetData>
    <row r="1" spans="1:26" ht="15" customHeight="1">
      <c r="A1" s="67" t="s">
        <v>281</v>
      </c>
      <c r="B1" s="65"/>
      <c r="C1" s="65"/>
      <c r="D1" s="65"/>
      <c r="E1" s="65"/>
      <c r="F1" s="65"/>
      <c r="G1" s="65"/>
      <c r="H1" s="66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5" customHeight="1">
      <c r="A2" s="19" t="s">
        <v>282</v>
      </c>
      <c r="B2" s="19" t="s">
        <v>1</v>
      </c>
      <c r="C2" s="19" t="s">
        <v>283</v>
      </c>
      <c r="D2" s="20" t="s">
        <v>284</v>
      </c>
      <c r="E2" s="20" t="s">
        <v>285</v>
      </c>
      <c r="F2" s="19" t="s">
        <v>286</v>
      </c>
      <c r="G2" s="19" t="s">
        <v>287</v>
      </c>
      <c r="H2" s="17" t="s">
        <v>3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" customHeight="1">
      <c r="A3" s="21" t="s">
        <v>288</v>
      </c>
      <c r="B3" s="22" t="s">
        <v>289</v>
      </c>
      <c r="C3" s="22" t="s">
        <v>290</v>
      </c>
      <c r="D3" s="23">
        <v>29.33</v>
      </c>
      <c r="E3" s="24">
        <v>22</v>
      </c>
      <c r="F3" s="25">
        <f t="shared" ref="F3:F257" si="0">($D3+($D3*0.07))*$K$3</f>
        <v>128670.70999999999</v>
      </c>
      <c r="G3" s="25">
        <f t="shared" ref="G3:G257" si="1">($E3+($E3*0.07))*$K$3</f>
        <v>96514</v>
      </c>
      <c r="H3" s="26">
        <v>22</v>
      </c>
      <c r="I3" s="18"/>
      <c r="J3" s="27" t="s">
        <v>291</v>
      </c>
      <c r="K3" s="28">
        <v>4100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" customHeight="1">
      <c r="A4" s="21" t="s">
        <v>288</v>
      </c>
      <c r="B4" s="22" t="s">
        <v>292</v>
      </c>
      <c r="C4" s="22" t="s">
        <v>293</v>
      </c>
      <c r="D4" s="24">
        <v>40</v>
      </c>
      <c r="E4" s="24">
        <v>30</v>
      </c>
      <c r="F4" s="25">
        <f t="shared" si="0"/>
        <v>175480</v>
      </c>
      <c r="G4" s="25">
        <f t="shared" si="1"/>
        <v>131610</v>
      </c>
      <c r="H4" s="26">
        <v>30</v>
      </c>
      <c r="I4" s="18"/>
      <c r="J4" s="27" t="s">
        <v>294</v>
      </c>
      <c r="K4" s="28">
        <v>15000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" customHeight="1">
      <c r="A5" s="21" t="s">
        <v>288</v>
      </c>
      <c r="B5" s="22" t="s">
        <v>295</v>
      </c>
      <c r="C5" s="22" t="s">
        <v>293</v>
      </c>
      <c r="D5" s="24">
        <v>48</v>
      </c>
      <c r="E5" s="24">
        <v>36</v>
      </c>
      <c r="F5" s="25">
        <f t="shared" si="0"/>
        <v>210576</v>
      </c>
      <c r="G5" s="25">
        <f t="shared" si="1"/>
        <v>157932</v>
      </c>
      <c r="H5" s="26">
        <v>36</v>
      </c>
      <c r="I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" customHeight="1">
      <c r="A6" s="21" t="s">
        <v>288</v>
      </c>
      <c r="B6" s="22" t="s">
        <v>296</v>
      </c>
      <c r="C6" s="22" t="s">
        <v>290</v>
      </c>
      <c r="D6" s="24">
        <v>29.33</v>
      </c>
      <c r="E6" s="24">
        <v>22</v>
      </c>
      <c r="F6" s="25">
        <f t="shared" si="0"/>
        <v>128670.70999999999</v>
      </c>
      <c r="G6" s="25">
        <f t="shared" si="1"/>
        <v>96514</v>
      </c>
      <c r="H6" s="26">
        <v>22</v>
      </c>
      <c r="I6" s="18"/>
      <c r="J6" s="68" t="s">
        <v>297</v>
      </c>
      <c r="K6" s="6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" customHeight="1">
      <c r="A7" s="21" t="s">
        <v>288</v>
      </c>
      <c r="B7" s="22" t="s">
        <v>298</v>
      </c>
      <c r="C7" s="22" t="s">
        <v>290</v>
      </c>
      <c r="D7" s="24">
        <v>26.67</v>
      </c>
      <c r="E7" s="24">
        <v>20</v>
      </c>
      <c r="F7" s="25">
        <f t="shared" si="0"/>
        <v>117001.29000000001</v>
      </c>
      <c r="G7" s="25">
        <f t="shared" si="1"/>
        <v>87740</v>
      </c>
      <c r="H7" s="29">
        <v>20</v>
      </c>
      <c r="I7" s="18"/>
      <c r="J7" s="64"/>
      <c r="K7" s="64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" customHeight="1">
      <c r="A8" s="21" t="s">
        <v>288</v>
      </c>
      <c r="B8" s="22" t="s">
        <v>299</v>
      </c>
      <c r="C8" s="22" t="s">
        <v>290</v>
      </c>
      <c r="D8" s="24">
        <v>113.33</v>
      </c>
      <c r="E8" s="24">
        <v>85</v>
      </c>
      <c r="F8" s="25">
        <f t="shared" si="0"/>
        <v>497178.70999999996</v>
      </c>
      <c r="G8" s="25">
        <f t="shared" si="1"/>
        <v>372895</v>
      </c>
      <c r="H8" s="29">
        <v>80</v>
      </c>
      <c r="I8" s="18"/>
      <c r="J8" s="64"/>
      <c r="K8" s="6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" customHeight="1">
      <c r="A9" s="21" t="s">
        <v>288</v>
      </c>
      <c r="B9" s="22" t="s">
        <v>300</v>
      </c>
      <c r="C9" s="22" t="s">
        <v>290</v>
      </c>
      <c r="D9" s="24">
        <v>37.369999999999997</v>
      </c>
      <c r="E9" s="24">
        <v>28</v>
      </c>
      <c r="F9" s="25">
        <f t="shared" si="0"/>
        <v>163942.19</v>
      </c>
      <c r="G9" s="25">
        <f t="shared" si="1"/>
        <v>122836</v>
      </c>
      <c r="H9" s="29">
        <v>28</v>
      </c>
      <c r="I9" s="18"/>
      <c r="J9" s="64"/>
      <c r="K9" s="64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customHeight="1">
      <c r="A10" s="21" t="s">
        <v>288</v>
      </c>
      <c r="B10" s="22" t="s">
        <v>301</v>
      </c>
      <c r="C10" s="22" t="s">
        <v>293</v>
      </c>
      <c r="D10" s="24">
        <v>28</v>
      </c>
      <c r="E10" s="24">
        <v>21</v>
      </c>
      <c r="F10" s="25">
        <f t="shared" si="0"/>
        <v>122836</v>
      </c>
      <c r="G10" s="25">
        <f t="shared" si="1"/>
        <v>92127</v>
      </c>
      <c r="H10" s="29">
        <v>21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" customHeight="1">
      <c r="A11" s="21" t="s">
        <v>288</v>
      </c>
      <c r="B11" s="22" t="s">
        <v>302</v>
      </c>
      <c r="C11" s="22" t="s">
        <v>293</v>
      </c>
      <c r="D11" s="24">
        <v>18</v>
      </c>
      <c r="E11" s="24">
        <v>13.5</v>
      </c>
      <c r="F11" s="25">
        <f t="shared" si="0"/>
        <v>78966</v>
      </c>
      <c r="G11" s="25">
        <f t="shared" si="1"/>
        <v>59224.5</v>
      </c>
      <c r="H11" s="30">
        <v>13.5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" customHeight="1">
      <c r="A12" s="21" t="s">
        <v>288</v>
      </c>
      <c r="B12" s="22" t="s">
        <v>303</v>
      </c>
      <c r="C12" s="22" t="s">
        <v>293</v>
      </c>
      <c r="D12" s="24">
        <v>48</v>
      </c>
      <c r="E12" s="24">
        <v>36</v>
      </c>
      <c r="F12" s="25">
        <f t="shared" si="0"/>
        <v>210576</v>
      </c>
      <c r="G12" s="25">
        <f t="shared" si="1"/>
        <v>157932</v>
      </c>
      <c r="H12" s="29">
        <v>36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" customHeight="1">
      <c r="A13" s="21" t="s">
        <v>288</v>
      </c>
      <c r="B13" s="22" t="s">
        <v>304</v>
      </c>
      <c r="C13" s="22" t="s">
        <v>293</v>
      </c>
      <c r="D13" s="24">
        <v>34.67</v>
      </c>
      <c r="E13" s="24">
        <v>26</v>
      </c>
      <c r="F13" s="25">
        <f t="shared" si="0"/>
        <v>152097.29</v>
      </c>
      <c r="G13" s="25">
        <f t="shared" si="1"/>
        <v>114062</v>
      </c>
      <c r="H13" s="29">
        <v>26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" customHeight="1">
      <c r="A14" s="21" t="s">
        <v>288</v>
      </c>
      <c r="B14" s="22" t="s">
        <v>305</v>
      </c>
      <c r="C14" s="22" t="s">
        <v>290</v>
      </c>
      <c r="D14" s="24">
        <v>38.67</v>
      </c>
      <c r="E14" s="24">
        <v>29</v>
      </c>
      <c r="F14" s="25">
        <f t="shared" si="0"/>
        <v>169645.29</v>
      </c>
      <c r="G14" s="25">
        <f t="shared" si="1"/>
        <v>127223</v>
      </c>
      <c r="H14" s="29">
        <v>29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" customHeight="1">
      <c r="A15" s="21" t="s">
        <v>288</v>
      </c>
      <c r="B15" s="22" t="s">
        <v>306</v>
      </c>
      <c r="C15" s="22" t="s">
        <v>293</v>
      </c>
      <c r="D15" s="24">
        <v>26.67</v>
      </c>
      <c r="E15" s="24">
        <v>20</v>
      </c>
      <c r="F15" s="25">
        <f t="shared" si="0"/>
        <v>117001.29000000001</v>
      </c>
      <c r="G15" s="25">
        <f t="shared" si="1"/>
        <v>87740</v>
      </c>
      <c r="H15" s="29">
        <v>20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" customHeight="1">
      <c r="A16" s="21" t="s">
        <v>288</v>
      </c>
      <c r="B16" s="22" t="s">
        <v>307</v>
      </c>
      <c r="C16" s="22" t="s">
        <v>308</v>
      </c>
      <c r="D16" s="24">
        <v>41.33</v>
      </c>
      <c r="E16" s="24">
        <v>31</v>
      </c>
      <c r="F16" s="25">
        <f t="shared" si="0"/>
        <v>181314.71</v>
      </c>
      <c r="G16" s="25">
        <f t="shared" si="1"/>
        <v>135997</v>
      </c>
      <c r="H16" s="30">
        <v>31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" customHeight="1">
      <c r="A17" s="21" t="s">
        <v>288</v>
      </c>
      <c r="B17" s="22" t="s">
        <v>309</v>
      </c>
      <c r="C17" s="22" t="s">
        <v>293</v>
      </c>
      <c r="D17" s="24">
        <v>52</v>
      </c>
      <c r="E17" s="24">
        <v>39</v>
      </c>
      <c r="F17" s="25">
        <f t="shared" si="0"/>
        <v>228124</v>
      </c>
      <c r="G17" s="25">
        <f t="shared" si="1"/>
        <v>171093.00000000003</v>
      </c>
      <c r="H17" s="29">
        <v>39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" customHeight="1">
      <c r="A18" s="21" t="s">
        <v>288</v>
      </c>
      <c r="B18" s="22" t="s">
        <v>310</v>
      </c>
      <c r="C18" s="22" t="s">
        <v>293</v>
      </c>
      <c r="D18" s="24">
        <v>24</v>
      </c>
      <c r="E18" s="24">
        <v>18</v>
      </c>
      <c r="F18" s="25">
        <f t="shared" si="0"/>
        <v>105288</v>
      </c>
      <c r="G18" s="25">
        <f t="shared" si="1"/>
        <v>78966</v>
      </c>
      <c r="H18" s="29">
        <v>18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" customHeight="1">
      <c r="A19" s="21" t="s">
        <v>288</v>
      </c>
      <c r="B19" s="22" t="s">
        <v>311</v>
      </c>
      <c r="C19" s="22" t="s">
        <v>293</v>
      </c>
      <c r="D19" s="24">
        <v>49.33</v>
      </c>
      <c r="E19" s="24">
        <v>37</v>
      </c>
      <c r="F19" s="25">
        <f t="shared" si="0"/>
        <v>216410.71</v>
      </c>
      <c r="G19" s="25">
        <f t="shared" si="1"/>
        <v>162319</v>
      </c>
      <c r="H19" s="29">
        <v>37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 customHeight="1">
      <c r="A20" s="21" t="s">
        <v>288</v>
      </c>
      <c r="B20" s="22" t="s">
        <v>312</v>
      </c>
      <c r="C20" s="22" t="s">
        <v>308</v>
      </c>
      <c r="D20" s="24">
        <v>32</v>
      </c>
      <c r="E20" s="24">
        <v>24</v>
      </c>
      <c r="F20" s="25">
        <f t="shared" si="0"/>
        <v>140384</v>
      </c>
      <c r="G20" s="25">
        <f t="shared" si="1"/>
        <v>105288</v>
      </c>
      <c r="H20" s="29">
        <v>24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 customHeight="1">
      <c r="A21" s="21" t="s">
        <v>288</v>
      </c>
      <c r="B21" s="22" t="s">
        <v>313</v>
      </c>
      <c r="C21" s="22" t="s">
        <v>314</v>
      </c>
      <c r="D21" s="24">
        <v>45.33</v>
      </c>
      <c r="E21" s="24">
        <v>34</v>
      </c>
      <c r="F21" s="25">
        <f t="shared" si="0"/>
        <v>198862.71</v>
      </c>
      <c r="G21" s="25">
        <f t="shared" si="1"/>
        <v>149158</v>
      </c>
      <c r="H21" s="29">
        <v>32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 customHeight="1">
      <c r="A22" s="21" t="s">
        <v>288</v>
      </c>
      <c r="B22" s="22" t="s">
        <v>315</v>
      </c>
      <c r="C22" s="22" t="s">
        <v>293</v>
      </c>
      <c r="D22" s="24">
        <v>33.33</v>
      </c>
      <c r="E22" s="24">
        <v>25</v>
      </c>
      <c r="F22" s="25">
        <f t="shared" si="0"/>
        <v>146218.71</v>
      </c>
      <c r="G22" s="25">
        <f t="shared" si="1"/>
        <v>109675</v>
      </c>
      <c r="H22" s="29">
        <v>25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 customHeight="1">
      <c r="A23" s="21" t="s">
        <v>288</v>
      </c>
      <c r="B23" s="22" t="s">
        <v>316</v>
      </c>
      <c r="C23" s="22" t="s">
        <v>293</v>
      </c>
      <c r="D23" s="24">
        <v>23.33</v>
      </c>
      <c r="E23" s="24">
        <v>17.5</v>
      </c>
      <c r="F23" s="25">
        <f t="shared" si="0"/>
        <v>102348.70999999999</v>
      </c>
      <c r="G23" s="25">
        <f t="shared" si="1"/>
        <v>76772.5</v>
      </c>
      <c r="H23" s="30">
        <v>17.5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customHeight="1">
      <c r="A24" s="21" t="s">
        <v>288</v>
      </c>
      <c r="B24" s="22" t="s">
        <v>317</v>
      </c>
      <c r="C24" s="22" t="s">
        <v>290</v>
      </c>
      <c r="D24" s="24">
        <v>28.67</v>
      </c>
      <c r="E24" s="24">
        <v>21.5</v>
      </c>
      <c r="F24" s="25">
        <f t="shared" si="0"/>
        <v>125775.29000000001</v>
      </c>
      <c r="G24" s="25">
        <f t="shared" si="1"/>
        <v>94320.5</v>
      </c>
      <c r="H24" s="30">
        <v>21.5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 customHeight="1">
      <c r="A25" s="21" t="s">
        <v>288</v>
      </c>
      <c r="B25" s="22" t="s">
        <v>318</v>
      </c>
      <c r="C25" s="22" t="s">
        <v>293</v>
      </c>
      <c r="D25" s="24">
        <v>25.33</v>
      </c>
      <c r="E25" s="24">
        <v>19</v>
      </c>
      <c r="F25" s="25">
        <f t="shared" si="0"/>
        <v>111122.70999999999</v>
      </c>
      <c r="G25" s="25">
        <f t="shared" si="1"/>
        <v>83353</v>
      </c>
      <c r="H25" s="29">
        <v>19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 customHeight="1">
      <c r="A26" s="21" t="s">
        <v>288</v>
      </c>
      <c r="B26" s="22" t="s">
        <v>319</v>
      </c>
      <c r="C26" s="22" t="s">
        <v>293</v>
      </c>
      <c r="D26" s="24">
        <v>22</v>
      </c>
      <c r="E26" s="24">
        <v>16.5</v>
      </c>
      <c r="F26" s="25">
        <f t="shared" si="0"/>
        <v>96514</v>
      </c>
      <c r="G26" s="25">
        <f t="shared" si="1"/>
        <v>72385.5</v>
      </c>
      <c r="H26" s="30">
        <v>16.5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 customHeight="1">
      <c r="A27" s="21" t="s">
        <v>288</v>
      </c>
      <c r="B27" s="22" t="s">
        <v>320</v>
      </c>
      <c r="C27" s="22" t="s">
        <v>293</v>
      </c>
      <c r="D27" s="24">
        <v>100</v>
      </c>
      <c r="E27" s="24">
        <v>75</v>
      </c>
      <c r="F27" s="25">
        <f t="shared" si="0"/>
        <v>438700</v>
      </c>
      <c r="G27" s="25">
        <f t="shared" si="1"/>
        <v>329025</v>
      </c>
      <c r="H27" s="29">
        <v>70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 customHeight="1">
      <c r="A28" s="21" t="s">
        <v>288</v>
      </c>
      <c r="B28" s="22" t="s">
        <v>321</v>
      </c>
      <c r="C28" s="22" t="s">
        <v>308</v>
      </c>
      <c r="D28" s="24">
        <v>64</v>
      </c>
      <c r="E28" s="24">
        <v>48</v>
      </c>
      <c r="F28" s="25">
        <f t="shared" si="0"/>
        <v>280768</v>
      </c>
      <c r="G28" s="25">
        <f t="shared" si="1"/>
        <v>210576</v>
      </c>
      <c r="H28" s="29">
        <v>48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>
      <c r="A29" s="21" t="s">
        <v>288</v>
      </c>
      <c r="B29" s="22" t="s">
        <v>322</v>
      </c>
      <c r="C29" s="22" t="s">
        <v>293</v>
      </c>
      <c r="D29" s="24">
        <v>57.33</v>
      </c>
      <c r="E29" s="24">
        <v>43</v>
      </c>
      <c r="F29" s="25">
        <f t="shared" si="0"/>
        <v>251506.71</v>
      </c>
      <c r="G29" s="25">
        <f t="shared" si="1"/>
        <v>188641</v>
      </c>
      <c r="H29" s="29">
        <v>43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>
      <c r="A30" s="21" t="s">
        <v>288</v>
      </c>
      <c r="B30" s="22" t="s">
        <v>323</v>
      </c>
      <c r="C30" s="22" t="s">
        <v>293</v>
      </c>
      <c r="D30" s="24">
        <v>64</v>
      </c>
      <c r="E30" s="24">
        <v>48</v>
      </c>
      <c r="F30" s="25">
        <f t="shared" si="0"/>
        <v>280768</v>
      </c>
      <c r="G30" s="25">
        <f t="shared" si="1"/>
        <v>210576</v>
      </c>
      <c r="H30" s="29">
        <v>48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>
      <c r="A31" s="21" t="s">
        <v>288</v>
      </c>
      <c r="B31" s="22" t="s">
        <v>324</v>
      </c>
      <c r="C31" s="22" t="s">
        <v>293</v>
      </c>
      <c r="D31" s="24">
        <v>25.33</v>
      </c>
      <c r="E31" s="24">
        <v>19</v>
      </c>
      <c r="F31" s="25">
        <f t="shared" si="0"/>
        <v>111122.70999999999</v>
      </c>
      <c r="G31" s="25">
        <f t="shared" si="1"/>
        <v>83353</v>
      </c>
      <c r="H31" s="29">
        <v>19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>
      <c r="A32" s="21" t="s">
        <v>288</v>
      </c>
      <c r="B32" s="22" t="s">
        <v>325</v>
      </c>
      <c r="C32" s="22" t="s">
        <v>293</v>
      </c>
      <c r="D32" s="24">
        <v>38.67</v>
      </c>
      <c r="E32" s="24">
        <v>29</v>
      </c>
      <c r="F32" s="25">
        <f t="shared" si="0"/>
        <v>169645.29</v>
      </c>
      <c r="G32" s="25">
        <f t="shared" si="1"/>
        <v>127223</v>
      </c>
      <c r="H32" s="29">
        <v>29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>
      <c r="A33" s="21" t="s">
        <v>288</v>
      </c>
      <c r="B33" s="22" t="s">
        <v>326</v>
      </c>
      <c r="C33" s="22" t="s">
        <v>290</v>
      </c>
      <c r="D33" s="24">
        <v>106.67</v>
      </c>
      <c r="E33" s="24">
        <v>80</v>
      </c>
      <c r="F33" s="25">
        <f t="shared" si="0"/>
        <v>467961.29</v>
      </c>
      <c r="G33" s="25">
        <f t="shared" si="1"/>
        <v>350960</v>
      </c>
      <c r="H33" s="29">
        <v>70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>
      <c r="A34" s="21" t="s">
        <v>288</v>
      </c>
      <c r="B34" s="22" t="s">
        <v>327</v>
      </c>
      <c r="C34" s="22" t="s">
        <v>308</v>
      </c>
      <c r="D34" s="24">
        <v>74.67</v>
      </c>
      <c r="E34" s="24">
        <v>56</v>
      </c>
      <c r="F34" s="25">
        <f t="shared" si="0"/>
        <v>327577.29000000004</v>
      </c>
      <c r="G34" s="25">
        <f t="shared" si="1"/>
        <v>245672</v>
      </c>
      <c r="H34" s="29">
        <v>51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>
      <c r="A35" s="21" t="s">
        <v>288</v>
      </c>
      <c r="B35" s="22" t="s">
        <v>328</v>
      </c>
      <c r="C35" s="22" t="s">
        <v>308</v>
      </c>
      <c r="D35" s="24">
        <v>56</v>
      </c>
      <c r="E35" s="24">
        <v>42</v>
      </c>
      <c r="F35" s="25">
        <f t="shared" si="0"/>
        <v>245672</v>
      </c>
      <c r="G35" s="25">
        <f t="shared" si="1"/>
        <v>184254</v>
      </c>
      <c r="H35" s="29">
        <v>42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>
      <c r="A36" s="21" t="s">
        <v>288</v>
      </c>
      <c r="B36" s="22" t="s">
        <v>329</v>
      </c>
      <c r="C36" s="22" t="s">
        <v>290</v>
      </c>
      <c r="D36" s="24">
        <v>26.67</v>
      </c>
      <c r="E36" s="24">
        <v>20</v>
      </c>
      <c r="F36" s="25">
        <f t="shared" si="0"/>
        <v>117001.29000000001</v>
      </c>
      <c r="G36" s="25">
        <f t="shared" si="1"/>
        <v>87740</v>
      </c>
      <c r="H36" s="29">
        <v>20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>
      <c r="A37" s="21" t="s">
        <v>288</v>
      </c>
      <c r="B37" s="22" t="s">
        <v>330</v>
      </c>
      <c r="C37" s="22" t="s">
        <v>293</v>
      </c>
      <c r="D37" s="24">
        <v>34</v>
      </c>
      <c r="E37" s="24">
        <v>25.5</v>
      </c>
      <c r="F37" s="25">
        <f t="shared" si="0"/>
        <v>149158</v>
      </c>
      <c r="G37" s="25">
        <f t="shared" si="1"/>
        <v>111868.5</v>
      </c>
      <c r="H37" s="30">
        <v>25.5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>
      <c r="A38" s="21" t="s">
        <v>288</v>
      </c>
      <c r="B38" s="22" t="s">
        <v>331</v>
      </c>
      <c r="C38" s="22" t="s">
        <v>308</v>
      </c>
      <c r="D38" s="24">
        <v>22.67</v>
      </c>
      <c r="E38" s="24">
        <v>17</v>
      </c>
      <c r="F38" s="25">
        <f t="shared" si="0"/>
        <v>99453.290000000008</v>
      </c>
      <c r="G38" s="25">
        <f t="shared" si="1"/>
        <v>74579</v>
      </c>
      <c r="H38" s="29">
        <v>17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>
      <c r="A39" s="21" t="s">
        <v>288</v>
      </c>
      <c r="B39" s="22" t="s">
        <v>332</v>
      </c>
      <c r="C39" s="22" t="s">
        <v>293</v>
      </c>
      <c r="D39" s="24">
        <v>17.329999999999998</v>
      </c>
      <c r="E39" s="24">
        <v>13</v>
      </c>
      <c r="F39" s="25">
        <f t="shared" si="0"/>
        <v>76026.709999999992</v>
      </c>
      <c r="G39" s="25">
        <f t="shared" si="1"/>
        <v>57031</v>
      </c>
      <c r="H39" s="29">
        <v>13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>
      <c r="A40" s="21" t="s">
        <v>288</v>
      </c>
      <c r="B40" s="22" t="s">
        <v>333</v>
      </c>
      <c r="C40" s="22" t="s">
        <v>293</v>
      </c>
      <c r="D40" s="24">
        <v>18.670000000000002</v>
      </c>
      <c r="E40" s="24">
        <v>14</v>
      </c>
      <c r="F40" s="25">
        <f t="shared" si="0"/>
        <v>81905.290000000008</v>
      </c>
      <c r="G40" s="25">
        <f t="shared" si="1"/>
        <v>61418</v>
      </c>
      <c r="H40" s="29">
        <v>14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>
      <c r="A41" s="21" t="s">
        <v>288</v>
      </c>
      <c r="B41" s="22" t="s">
        <v>334</v>
      </c>
      <c r="C41" s="22" t="s">
        <v>293</v>
      </c>
      <c r="D41" s="24">
        <v>16</v>
      </c>
      <c r="E41" s="24">
        <v>12</v>
      </c>
      <c r="F41" s="25">
        <f t="shared" si="0"/>
        <v>70192</v>
      </c>
      <c r="G41" s="25">
        <f t="shared" si="1"/>
        <v>52644</v>
      </c>
      <c r="H41" s="29">
        <v>12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>
      <c r="A42" s="21" t="s">
        <v>288</v>
      </c>
      <c r="B42" s="22" t="s">
        <v>335</v>
      </c>
      <c r="C42" s="22" t="s">
        <v>293</v>
      </c>
      <c r="D42" s="24">
        <v>18.670000000000002</v>
      </c>
      <c r="E42" s="24">
        <v>14</v>
      </c>
      <c r="F42" s="25">
        <f t="shared" si="0"/>
        <v>81905.290000000008</v>
      </c>
      <c r="G42" s="25">
        <f t="shared" si="1"/>
        <v>61418</v>
      </c>
      <c r="H42" s="29">
        <v>14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>
      <c r="A43" s="21" t="s">
        <v>288</v>
      </c>
      <c r="B43" s="22" t="s">
        <v>336</v>
      </c>
      <c r="C43" s="22" t="s">
        <v>290</v>
      </c>
      <c r="D43" s="24">
        <v>46.67</v>
      </c>
      <c r="E43" s="24">
        <v>35</v>
      </c>
      <c r="F43" s="25">
        <f t="shared" si="0"/>
        <v>204741.29</v>
      </c>
      <c r="G43" s="25">
        <f t="shared" si="1"/>
        <v>153545</v>
      </c>
      <c r="H43" s="29">
        <v>35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>
      <c r="A44" s="21" t="s">
        <v>288</v>
      </c>
      <c r="B44" s="22" t="s">
        <v>337</v>
      </c>
      <c r="C44" s="22" t="s">
        <v>308</v>
      </c>
      <c r="D44" s="24">
        <v>37.33</v>
      </c>
      <c r="E44" s="24">
        <v>28</v>
      </c>
      <c r="F44" s="25">
        <f t="shared" si="0"/>
        <v>163766.71</v>
      </c>
      <c r="G44" s="25">
        <f t="shared" si="1"/>
        <v>122836</v>
      </c>
      <c r="H44" s="29">
        <v>28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>
      <c r="A45" s="21" t="s">
        <v>288</v>
      </c>
      <c r="B45" s="22" t="s">
        <v>338</v>
      </c>
      <c r="C45" s="22" t="s">
        <v>293</v>
      </c>
      <c r="D45" s="24">
        <v>29.33</v>
      </c>
      <c r="E45" s="24">
        <v>22</v>
      </c>
      <c r="F45" s="25">
        <f t="shared" si="0"/>
        <v>128670.70999999999</v>
      </c>
      <c r="G45" s="25">
        <f t="shared" si="1"/>
        <v>96514</v>
      </c>
      <c r="H45" s="29">
        <v>22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>
      <c r="A46" s="21" t="s">
        <v>288</v>
      </c>
      <c r="B46" s="22" t="s">
        <v>339</v>
      </c>
      <c r="C46" s="22" t="s">
        <v>290</v>
      </c>
      <c r="D46" s="24">
        <v>126.67</v>
      </c>
      <c r="E46" s="24">
        <v>95</v>
      </c>
      <c r="F46" s="25">
        <f t="shared" si="0"/>
        <v>555701.29</v>
      </c>
      <c r="G46" s="25">
        <f t="shared" si="1"/>
        <v>416765</v>
      </c>
      <c r="H46" s="29">
        <v>85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>
      <c r="A47" s="21" t="s">
        <v>288</v>
      </c>
      <c r="B47" s="22" t="s">
        <v>340</v>
      </c>
      <c r="C47" s="22" t="s">
        <v>293</v>
      </c>
      <c r="D47" s="24">
        <v>89.33</v>
      </c>
      <c r="E47" s="24">
        <v>67</v>
      </c>
      <c r="F47" s="25">
        <f t="shared" si="0"/>
        <v>391890.71</v>
      </c>
      <c r="G47" s="25">
        <f t="shared" si="1"/>
        <v>293929</v>
      </c>
      <c r="H47" s="29">
        <v>55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>
      <c r="A48" s="21" t="s">
        <v>288</v>
      </c>
      <c r="B48" s="22" t="s">
        <v>341</v>
      </c>
      <c r="C48" s="22" t="s">
        <v>308</v>
      </c>
      <c r="D48" s="24">
        <v>69.33</v>
      </c>
      <c r="E48" s="24">
        <v>52</v>
      </c>
      <c r="F48" s="25">
        <f t="shared" si="0"/>
        <v>304150.70999999996</v>
      </c>
      <c r="G48" s="25">
        <f t="shared" si="1"/>
        <v>228124</v>
      </c>
      <c r="H48" s="29">
        <v>52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>
      <c r="A49" s="21" t="s">
        <v>288</v>
      </c>
      <c r="B49" s="22" t="s">
        <v>342</v>
      </c>
      <c r="C49" s="22" t="s">
        <v>293</v>
      </c>
      <c r="D49" s="24">
        <v>33.33</v>
      </c>
      <c r="E49" s="24">
        <v>25</v>
      </c>
      <c r="F49" s="25">
        <f t="shared" si="0"/>
        <v>146218.71</v>
      </c>
      <c r="G49" s="25">
        <f t="shared" si="1"/>
        <v>109675</v>
      </c>
      <c r="H49" s="29">
        <v>25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>
      <c r="A50" s="21" t="s">
        <v>288</v>
      </c>
      <c r="B50" s="22" t="s">
        <v>343</v>
      </c>
      <c r="C50" s="22" t="s">
        <v>308</v>
      </c>
      <c r="D50" s="24">
        <v>22</v>
      </c>
      <c r="E50" s="24">
        <v>16.5</v>
      </c>
      <c r="F50" s="25">
        <f t="shared" si="0"/>
        <v>96514</v>
      </c>
      <c r="G50" s="25">
        <f t="shared" si="1"/>
        <v>72385.5</v>
      </c>
      <c r="H50" s="30">
        <v>16.5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>
      <c r="A51" s="21" t="s">
        <v>288</v>
      </c>
      <c r="B51" s="22" t="s">
        <v>344</v>
      </c>
      <c r="C51" s="22" t="s">
        <v>293</v>
      </c>
      <c r="D51" s="24">
        <v>40</v>
      </c>
      <c r="E51" s="24">
        <v>30</v>
      </c>
      <c r="F51" s="25">
        <f t="shared" si="0"/>
        <v>175480</v>
      </c>
      <c r="G51" s="25">
        <f t="shared" si="1"/>
        <v>131610</v>
      </c>
      <c r="H51" s="29">
        <v>30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>
      <c r="A52" s="21" t="s">
        <v>288</v>
      </c>
      <c r="B52" s="22" t="s">
        <v>345</v>
      </c>
      <c r="C52" s="22" t="s">
        <v>293</v>
      </c>
      <c r="D52" s="24">
        <v>32</v>
      </c>
      <c r="E52" s="24">
        <v>24</v>
      </c>
      <c r="F52" s="25">
        <f t="shared" si="0"/>
        <v>140384</v>
      </c>
      <c r="G52" s="25">
        <f t="shared" si="1"/>
        <v>105288</v>
      </c>
      <c r="H52" s="29">
        <v>24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>
      <c r="A53" s="21" t="s">
        <v>288</v>
      </c>
      <c r="B53" s="22" t="s">
        <v>346</v>
      </c>
      <c r="C53" s="22" t="s">
        <v>308</v>
      </c>
      <c r="D53" s="24">
        <v>21.33</v>
      </c>
      <c r="E53" s="24">
        <v>16</v>
      </c>
      <c r="F53" s="25">
        <f t="shared" si="0"/>
        <v>93574.709999999992</v>
      </c>
      <c r="G53" s="25">
        <f t="shared" si="1"/>
        <v>70192</v>
      </c>
      <c r="H53" s="29">
        <v>16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>
      <c r="A54" s="21" t="s">
        <v>288</v>
      </c>
      <c r="B54" s="22" t="s">
        <v>347</v>
      </c>
      <c r="C54" s="22" t="s">
        <v>348</v>
      </c>
      <c r="D54" s="24">
        <v>18.670000000000002</v>
      </c>
      <c r="E54" s="24">
        <v>14</v>
      </c>
      <c r="F54" s="25">
        <f t="shared" si="0"/>
        <v>81905.290000000008</v>
      </c>
      <c r="G54" s="25">
        <f t="shared" si="1"/>
        <v>61418</v>
      </c>
      <c r="H54" s="29">
        <v>14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>
      <c r="A55" s="21" t="s">
        <v>288</v>
      </c>
      <c r="B55" s="22" t="s">
        <v>349</v>
      </c>
      <c r="C55" s="22" t="s">
        <v>293</v>
      </c>
      <c r="D55" s="24">
        <v>33.33</v>
      </c>
      <c r="E55" s="24">
        <v>25</v>
      </c>
      <c r="F55" s="25">
        <f t="shared" si="0"/>
        <v>146218.71</v>
      </c>
      <c r="G55" s="25">
        <f t="shared" si="1"/>
        <v>109675</v>
      </c>
      <c r="H55" s="29">
        <v>25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>
      <c r="A56" s="21" t="s">
        <v>288</v>
      </c>
      <c r="B56" s="22" t="s">
        <v>350</v>
      </c>
      <c r="C56" s="22" t="s">
        <v>290</v>
      </c>
      <c r="D56" s="24">
        <v>29.33</v>
      </c>
      <c r="E56" s="24">
        <v>22</v>
      </c>
      <c r="F56" s="25">
        <f t="shared" si="0"/>
        <v>128670.70999999999</v>
      </c>
      <c r="G56" s="25">
        <f t="shared" si="1"/>
        <v>96514</v>
      </c>
      <c r="H56" s="29">
        <v>22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>
      <c r="A57" s="21" t="s">
        <v>288</v>
      </c>
      <c r="B57" s="22" t="s">
        <v>351</v>
      </c>
      <c r="C57" s="22" t="s">
        <v>290</v>
      </c>
      <c r="D57" s="24">
        <v>64</v>
      </c>
      <c r="E57" s="24">
        <v>48</v>
      </c>
      <c r="F57" s="25">
        <f t="shared" si="0"/>
        <v>280768</v>
      </c>
      <c r="G57" s="25">
        <f t="shared" si="1"/>
        <v>210576</v>
      </c>
      <c r="H57" s="29">
        <v>48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>
      <c r="A58" s="21" t="s">
        <v>288</v>
      </c>
      <c r="B58" s="22" t="s">
        <v>352</v>
      </c>
      <c r="C58" s="22" t="s">
        <v>290</v>
      </c>
      <c r="D58" s="24">
        <v>366.67</v>
      </c>
      <c r="E58" s="24">
        <v>275</v>
      </c>
      <c r="F58" s="25">
        <f t="shared" si="0"/>
        <v>1608581.29</v>
      </c>
      <c r="G58" s="25">
        <f t="shared" si="1"/>
        <v>1206425</v>
      </c>
      <c r="H58" s="29">
        <v>200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>
      <c r="A59" s="21" t="s">
        <v>288</v>
      </c>
      <c r="B59" s="22" t="s">
        <v>353</v>
      </c>
      <c r="C59" s="22" t="s">
        <v>308</v>
      </c>
      <c r="D59" s="24">
        <v>93.33</v>
      </c>
      <c r="E59" s="24">
        <v>70</v>
      </c>
      <c r="F59" s="25">
        <f t="shared" si="0"/>
        <v>409438.71</v>
      </c>
      <c r="G59" s="25">
        <f t="shared" si="1"/>
        <v>307090</v>
      </c>
      <c r="H59" s="29">
        <v>65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>
      <c r="A60" s="21" t="s">
        <v>288</v>
      </c>
      <c r="B60" s="22" t="s">
        <v>354</v>
      </c>
      <c r="C60" s="22" t="s">
        <v>293</v>
      </c>
      <c r="D60" s="24">
        <v>24</v>
      </c>
      <c r="E60" s="24">
        <v>18</v>
      </c>
      <c r="F60" s="25">
        <f t="shared" si="0"/>
        <v>105288</v>
      </c>
      <c r="G60" s="25">
        <f t="shared" si="1"/>
        <v>78966</v>
      </c>
      <c r="H60" s="29">
        <v>18</v>
      </c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>
      <c r="A61" s="21" t="s">
        <v>288</v>
      </c>
      <c r="B61" s="22" t="s">
        <v>355</v>
      </c>
      <c r="C61" s="22" t="s">
        <v>290</v>
      </c>
      <c r="D61" s="24">
        <v>106.67</v>
      </c>
      <c r="E61" s="24">
        <v>80</v>
      </c>
      <c r="F61" s="25">
        <f t="shared" si="0"/>
        <v>467961.29</v>
      </c>
      <c r="G61" s="25">
        <f t="shared" si="1"/>
        <v>350960</v>
      </c>
      <c r="H61" s="29">
        <v>60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>
      <c r="A62" s="21" t="s">
        <v>288</v>
      </c>
      <c r="B62" s="22" t="s">
        <v>356</v>
      </c>
      <c r="C62" s="22" t="s">
        <v>290</v>
      </c>
      <c r="D62" s="24">
        <v>93.33</v>
      </c>
      <c r="E62" s="24">
        <v>70</v>
      </c>
      <c r="F62" s="25">
        <f t="shared" si="0"/>
        <v>409438.71</v>
      </c>
      <c r="G62" s="25">
        <f t="shared" si="1"/>
        <v>307090</v>
      </c>
      <c r="H62" s="29">
        <v>60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>
      <c r="A63" s="21" t="s">
        <v>288</v>
      </c>
      <c r="B63" s="22" t="s">
        <v>357</v>
      </c>
      <c r="C63" s="22" t="s">
        <v>293</v>
      </c>
      <c r="D63" s="24">
        <v>26.67</v>
      </c>
      <c r="E63" s="24">
        <v>20</v>
      </c>
      <c r="F63" s="25">
        <f t="shared" si="0"/>
        <v>117001.29000000001</v>
      </c>
      <c r="G63" s="25">
        <f t="shared" si="1"/>
        <v>87740</v>
      </c>
      <c r="H63" s="29">
        <v>20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>
      <c r="A64" s="21" t="s">
        <v>288</v>
      </c>
      <c r="B64" s="22" t="s">
        <v>358</v>
      </c>
      <c r="C64" s="22" t="s">
        <v>293</v>
      </c>
      <c r="D64" s="24">
        <v>40</v>
      </c>
      <c r="E64" s="24">
        <v>30</v>
      </c>
      <c r="F64" s="25">
        <f t="shared" si="0"/>
        <v>175480</v>
      </c>
      <c r="G64" s="25">
        <f t="shared" si="1"/>
        <v>131610</v>
      </c>
      <c r="H64" s="29">
        <v>30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>
      <c r="A65" s="21" t="s">
        <v>288</v>
      </c>
      <c r="B65" s="22" t="s">
        <v>359</v>
      </c>
      <c r="C65" s="22" t="s">
        <v>290</v>
      </c>
      <c r="D65" s="24">
        <v>69.33</v>
      </c>
      <c r="E65" s="24">
        <v>52</v>
      </c>
      <c r="F65" s="25">
        <f t="shared" si="0"/>
        <v>304150.70999999996</v>
      </c>
      <c r="G65" s="25">
        <f t="shared" si="1"/>
        <v>228124</v>
      </c>
      <c r="H65" s="29">
        <v>50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>
      <c r="A66" s="21" t="s">
        <v>288</v>
      </c>
      <c r="B66" s="22" t="s">
        <v>360</v>
      </c>
      <c r="C66" s="22" t="s">
        <v>293</v>
      </c>
      <c r="D66" s="24">
        <v>20</v>
      </c>
      <c r="E66" s="24">
        <v>15</v>
      </c>
      <c r="F66" s="25">
        <f t="shared" si="0"/>
        <v>87740</v>
      </c>
      <c r="G66" s="25">
        <f t="shared" si="1"/>
        <v>65805</v>
      </c>
      <c r="H66" s="29">
        <v>15</v>
      </c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>
      <c r="A67" s="21" t="s">
        <v>288</v>
      </c>
      <c r="B67" s="22" t="s">
        <v>361</v>
      </c>
      <c r="C67" s="22" t="s">
        <v>293</v>
      </c>
      <c r="D67" s="24">
        <v>30.67</v>
      </c>
      <c r="E67" s="24">
        <v>23</v>
      </c>
      <c r="F67" s="25">
        <f t="shared" si="0"/>
        <v>134549.29</v>
      </c>
      <c r="G67" s="25">
        <f t="shared" si="1"/>
        <v>100901</v>
      </c>
      <c r="H67" s="29">
        <v>23</v>
      </c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>
      <c r="A68" s="21" t="s">
        <v>288</v>
      </c>
      <c r="B68" s="22" t="s">
        <v>362</v>
      </c>
      <c r="C68" s="22" t="s">
        <v>308</v>
      </c>
      <c r="D68" s="24">
        <v>19.329999999999998</v>
      </c>
      <c r="E68" s="24">
        <v>14.5</v>
      </c>
      <c r="F68" s="25">
        <f t="shared" si="0"/>
        <v>84800.709999999992</v>
      </c>
      <c r="G68" s="25">
        <f t="shared" si="1"/>
        <v>63611.5</v>
      </c>
      <c r="H68" s="30">
        <v>14.5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>
      <c r="A69" s="21" t="s">
        <v>288</v>
      </c>
      <c r="B69" s="22" t="s">
        <v>363</v>
      </c>
      <c r="C69" s="22" t="s">
        <v>293</v>
      </c>
      <c r="D69" s="24">
        <v>42</v>
      </c>
      <c r="E69" s="24">
        <v>31.5</v>
      </c>
      <c r="F69" s="25">
        <f t="shared" si="0"/>
        <v>184254</v>
      </c>
      <c r="G69" s="25">
        <f t="shared" si="1"/>
        <v>138190.5</v>
      </c>
      <c r="H69" s="30">
        <v>31.5</v>
      </c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>
      <c r="A70" s="21" t="s">
        <v>288</v>
      </c>
      <c r="B70" s="22" t="s">
        <v>364</v>
      </c>
      <c r="C70" s="22" t="s">
        <v>290</v>
      </c>
      <c r="D70" s="24">
        <v>34.67</v>
      </c>
      <c r="E70" s="24">
        <v>26</v>
      </c>
      <c r="F70" s="25">
        <f t="shared" si="0"/>
        <v>152097.29</v>
      </c>
      <c r="G70" s="25">
        <f t="shared" si="1"/>
        <v>114062</v>
      </c>
      <c r="H70" s="29">
        <v>26</v>
      </c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>
      <c r="A71" s="21" t="s">
        <v>288</v>
      </c>
      <c r="B71" s="22" t="s">
        <v>365</v>
      </c>
      <c r="C71" s="22" t="s">
        <v>293</v>
      </c>
      <c r="D71" s="24">
        <v>40</v>
      </c>
      <c r="E71" s="24">
        <v>30</v>
      </c>
      <c r="F71" s="25">
        <f t="shared" si="0"/>
        <v>175480</v>
      </c>
      <c r="G71" s="25">
        <f t="shared" si="1"/>
        <v>131610</v>
      </c>
      <c r="H71" s="29">
        <v>30</v>
      </c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>
      <c r="A72" s="21" t="s">
        <v>288</v>
      </c>
      <c r="B72" s="22" t="s">
        <v>366</v>
      </c>
      <c r="C72" s="31" t="s">
        <v>367</v>
      </c>
      <c r="D72" s="24">
        <v>46.67</v>
      </c>
      <c r="E72" s="24">
        <v>35</v>
      </c>
      <c r="F72" s="25">
        <f t="shared" si="0"/>
        <v>204741.29</v>
      </c>
      <c r="G72" s="25">
        <f t="shared" si="1"/>
        <v>153545</v>
      </c>
      <c r="H72" s="32">
        <v>35</v>
      </c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>
      <c r="A73" s="21" t="s">
        <v>288</v>
      </c>
      <c r="B73" s="22" t="s">
        <v>368</v>
      </c>
      <c r="C73" s="22" t="s">
        <v>293</v>
      </c>
      <c r="D73" s="24">
        <v>78.67</v>
      </c>
      <c r="E73" s="24">
        <v>59</v>
      </c>
      <c r="F73" s="25">
        <f t="shared" si="0"/>
        <v>345125.29000000004</v>
      </c>
      <c r="G73" s="25">
        <f t="shared" si="1"/>
        <v>258833</v>
      </c>
      <c r="H73" s="29">
        <v>54</v>
      </c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>
      <c r="A74" s="21" t="s">
        <v>288</v>
      </c>
      <c r="B74" s="22" t="s">
        <v>369</v>
      </c>
      <c r="C74" s="22" t="s">
        <v>293</v>
      </c>
      <c r="D74" s="24">
        <v>14.67</v>
      </c>
      <c r="E74" s="24">
        <v>11</v>
      </c>
      <c r="F74" s="25">
        <f t="shared" si="0"/>
        <v>64357.29</v>
      </c>
      <c r="G74" s="25">
        <f t="shared" si="1"/>
        <v>48257</v>
      </c>
      <c r="H74" s="29">
        <v>11</v>
      </c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>
      <c r="A75" s="21" t="s">
        <v>288</v>
      </c>
      <c r="B75" s="22" t="s">
        <v>370</v>
      </c>
      <c r="C75" s="22" t="s">
        <v>293</v>
      </c>
      <c r="D75" s="24">
        <v>33.33</v>
      </c>
      <c r="E75" s="24">
        <v>25</v>
      </c>
      <c r="F75" s="25">
        <f t="shared" si="0"/>
        <v>146218.71</v>
      </c>
      <c r="G75" s="25">
        <f t="shared" si="1"/>
        <v>109675</v>
      </c>
      <c r="H75" s="29">
        <v>25</v>
      </c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>
      <c r="A76" s="21" t="s">
        <v>288</v>
      </c>
      <c r="B76" s="22" t="s">
        <v>371</v>
      </c>
      <c r="C76" s="22" t="s">
        <v>293</v>
      </c>
      <c r="D76" s="24">
        <v>53.33</v>
      </c>
      <c r="E76" s="24">
        <v>40</v>
      </c>
      <c r="F76" s="25">
        <f t="shared" si="0"/>
        <v>233958.71</v>
      </c>
      <c r="G76" s="25">
        <f t="shared" si="1"/>
        <v>175480</v>
      </c>
      <c r="H76" s="29">
        <v>40</v>
      </c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>
      <c r="A77" s="21" t="s">
        <v>288</v>
      </c>
      <c r="B77" s="22" t="s">
        <v>372</v>
      </c>
      <c r="C77" s="22" t="s">
        <v>290</v>
      </c>
      <c r="D77" s="24">
        <v>25.33</v>
      </c>
      <c r="E77" s="24">
        <v>19</v>
      </c>
      <c r="F77" s="25">
        <f t="shared" si="0"/>
        <v>111122.70999999999</v>
      </c>
      <c r="G77" s="25">
        <f t="shared" si="1"/>
        <v>83353</v>
      </c>
      <c r="H77" s="29">
        <v>19</v>
      </c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>
      <c r="A78" s="21" t="s">
        <v>288</v>
      </c>
      <c r="B78" s="22" t="s">
        <v>373</v>
      </c>
      <c r="C78" s="22" t="s">
        <v>290</v>
      </c>
      <c r="D78" s="24">
        <v>26.67</v>
      </c>
      <c r="E78" s="24">
        <v>20</v>
      </c>
      <c r="F78" s="25">
        <f t="shared" si="0"/>
        <v>117001.29000000001</v>
      </c>
      <c r="G78" s="25">
        <f t="shared" si="1"/>
        <v>87740</v>
      </c>
      <c r="H78" s="29">
        <v>20</v>
      </c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>
      <c r="A79" s="21" t="s">
        <v>288</v>
      </c>
      <c r="B79" s="22" t="s">
        <v>374</v>
      </c>
      <c r="C79" s="22" t="s">
        <v>290</v>
      </c>
      <c r="D79" s="24">
        <v>26.67</v>
      </c>
      <c r="E79" s="24">
        <v>20</v>
      </c>
      <c r="F79" s="25">
        <f t="shared" si="0"/>
        <v>117001.29000000001</v>
      </c>
      <c r="G79" s="25">
        <f t="shared" si="1"/>
        <v>87740</v>
      </c>
      <c r="H79" s="29">
        <v>20</v>
      </c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>
      <c r="A80" s="21" t="s">
        <v>375</v>
      </c>
      <c r="B80" s="22" t="s">
        <v>376</v>
      </c>
      <c r="C80" s="22" t="s">
        <v>293</v>
      </c>
      <c r="D80" s="24">
        <v>32.67</v>
      </c>
      <c r="E80" s="24">
        <v>24.5</v>
      </c>
      <c r="F80" s="25">
        <f t="shared" si="0"/>
        <v>143323.29</v>
      </c>
      <c r="G80" s="25">
        <f t="shared" si="1"/>
        <v>107481.5</v>
      </c>
      <c r="H80" s="30">
        <v>24.5</v>
      </c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>
      <c r="A81" s="21" t="s">
        <v>375</v>
      </c>
      <c r="B81" s="22" t="s">
        <v>377</v>
      </c>
      <c r="C81" s="22" t="s">
        <v>293</v>
      </c>
      <c r="D81" s="24">
        <v>53.33</v>
      </c>
      <c r="E81" s="24">
        <v>40</v>
      </c>
      <c r="F81" s="25">
        <f t="shared" si="0"/>
        <v>233958.71</v>
      </c>
      <c r="G81" s="25">
        <f t="shared" si="1"/>
        <v>175480</v>
      </c>
      <c r="H81" s="29">
        <v>40</v>
      </c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>
      <c r="A82" s="21" t="s">
        <v>375</v>
      </c>
      <c r="B82" s="22" t="s">
        <v>378</v>
      </c>
      <c r="C82" s="22" t="s">
        <v>308</v>
      </c>
      <c r="D82" s="24">
        <v>29.33</v>
      </c>
      <c r="E82" s="24">
        <v>22</v>
      </c>
      <c r="F82" s="25">
        <f t="shared" si="0"/>
        <v>128670.70999999999</v>
      </c>
      <c r="G82" s="25">
        <f t="shared" si="1"/>
        <v>96514</v>
      </c>
      <c r="H82" s="29">
        <v>22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>
      <c r="A83" s="21" t="s">
        <v>375</v>
      </c>
      <c r="B83" s="22" t="s">
        <v>379</v>
      </c>
      <c r="C83" s="22" t="s">
        <v>293</v>
      </c>
      <c r="D83" s="24">
        <v>41.33</v>
      </c>
      <c r="E83" s="24">
        <v>31</v>
      </c>
      <c r="F83" s="25">
        <f t="shared" si="0"/>
        <v>181314.71</v>
      </c>
      <c r="G83" s="25">
        <f t="shared" si="1"/>
        <v>135997</v>
      </c>
      <c r="H83" s="29">
        <v>31</v>
      </c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>
      <c r="A84" s="21" t="s">
        <v>375</v>
      </c>
      <c r="B84" s="22" t="s">
        <v>380</v>
      </c>
      <c r="C84" s="22" t="s">
        <v>290</v>
      </c>
      <c r="D84" s="24">
        <v>25.33</v>
      </c>
      <c r="E84" s="24">
        <v>19</v>
      </c>
      <c r="F84" s="25">
        <f t="shared" si="0"/>
        <v>111122.70999999999</v>
      </c>
      <c r="G84" s="25">
        <f t="shared" si="1"/>
        <v>83353</v>
      </c>
      <c r="H84" s="29">
        <v>19</v>
      </c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>
      <c r="A85" s="21" t="s">
        <v>375</v>
      </c>
      <c r="B85" s="22" t="s">
        <v>381</v>
      </c>
      <c r="C85" s="22" t="s">
        <v>290</v>
      </c>
      <c r="D85" s="24">
        <v>26.67</v>
      </c>
      <c r="E85" s="24">
        <v>20</v>
      </c>
      <c r="F85" s="25">
        <f t="shared" si="0"/>
        <v>117001.29000000001</v>
      </c>
      <c r="G85" s="25">
        <f t="shared" si="1"/>
        <v>87740</v>
      </c>
      <c r="H85" s="29">
        <v>20</v>
      </c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>
      <c r="A86" s="21" t="s">
        <v>375</v>
      </c>
      <c r="B86" s="22" t="s">
        <v>382</v>
      </c>
      <c r="C86" s="22" t="s">
        <v>290</v>
      </c>
      <c r="D86" s="24">
        <v>26.67</v>
      </c>
      <c r="E86" s="24">
        <v>20</v>
      </c>
      <c r="F86" s="25">
        <f t="shared" si="0"/>
        <v>117001.29000000001</v>
      </c>
      <c r="G86" s="25">
        <f t="shared" si="1"/>
        <v>87740</v>
      </c>
      <c r="H86" s="29">
        <v>20</v>
      </c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>
      <c r="A87" s="21" t="s">
        <v>375</v>
      </c>
      <c r="B87" s="22" t="s">
        <v>383</v>
      </c>
      <c r="C87" s="22" t="s">
        <v>293</v>
      </c>
      <c r="D87" s="24">
        <v>40</v>
      </c>
      <c r="E87" s="24">
        <v>30</v>
      </c>
      <c r="F87" s="25">
        <f t="shared" si="0"/>
        <v>175480</v>
      </c>
      <c r="G87" s="25">
        <f t="shared" si="1"/>
        <v>131610</v>
      </c>
      <c r="H87" s="29">
        <v>30</v>
      </c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>
      <c r="A88" s="21" t="s">
        <v>375</v>
      </c>
      <c r="B88" s="22" t="s">
        <v>384</v>
      </c>
      <c r="C88" s="22" t="s">
        <v>293</v>
      </c>
      <c r="D88" s="24">
        <v>28</v>
      </c>
      <c r="E88" s="24">
        <v>21</v>
      </c>
      <c r="F88" s="25">
        <f t="shared" si="0"/>
        <v>122836</v>
      </c>
      <c r="G88" s="25">
        <f t="shared" si="1"/>
        <v>92127</v>
      </c>
      <c r="H88" s="29">
        <v>21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>
      <c r="A89" s="21" t="s">
        <v>375</v>
      </c>
      <c r="B89" s="22" t="s">
        <v>385</v>
      </c>
      <c r="C89" s="22" t="s">
        <v>308</v>
      </c>
      <c r="D89" s="24">
        <v>29.33</v>
      </c>
      <c r="E89" s="24">
        <v>22</v>
      </c>
      <c r="F89" s="25">
        <f t="shared" si="0"/>
        <v>128670.70999999999</v>
      </c>
      <c r="G89" s="25">
        <f t="shared" si="1"/>
        <v>96514</v>
      </c>
      <c r="H89" s="29">
        <v>22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>
      <c r="A90" s="21" t="s">
        <v>375</v>
      </c>
      <c r="B90" s="22" t="s">
        <v>386</v>
      </c>
      <c r="C90" s="22" t="s">
        <v>293</v>
      </c>
      <c r="D90" s="24">
        <v>33.33</v>
      </c>
      <c r="E90" s="24">
        <v>25</v>
      </c>
      <c r="F90" s="25">
        <f t="shared" si="0"/>
        <v>146218.71</v>
      </c>
      <c r="G90" s="25">
        <f t="shared" si="1"/>
        <v>109675</v>
      </c>
      <c r="H90" s="29">
        <v>25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>
      <c r="A91" s="21" t="s">
        <v>375</v>
      </c>
      <c r="B91" s="22" t="s">
        <v>387</v>
      </c>
      <c r="C91" s="22" t="s">
        <v>308</v>
      </c>
      <c r="D91" s="24">
        <v>21.33</v>
      </c>
      <c r="E91" s="24">
        <v>16</v>
      </c>
      <c r="F91" s="25">
        <f t="shared" si="0"/>
        <v>93574.709999999992</v>
      </c>
      <c r="G91" s="25">
        <f t="shared" si="1"/>
        <v>70192</v>
      </c>
      <c r="H91" s="29">
        <v>16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>
      <c r="A92" s="21" t="s">
        <v>375</v>
      </c>
      <c r="B92" s="22" t="s">
        <v>388</v>
      </c>
      <c r="C92" s="22" t="s">
        <v>308</v>
      </c>
      <c r="D92" s="24">
        <v>26.67</v>
      </c>
      <c r="E92" s="24">
        <v>20</v>
      </c>
      <c r="F92" s="25">
        <f t="shared" si="0"/>
        <v>117001.29000000001</v>
      </c>
      <c r="G92" s="25">
        <f t="shared" si="1"/>
        <v>87740</v>
      </c>
      <c r="H92" s="29">
        <v>20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>
      <c r="A93" s="21" t="s">
        <v>375</v>
      </c>
      <c r="B93" s="22" t="s">
        <v>389</v>
      </c>
      <c r="C93" s="22" t="s">
        <v>290</v>
      </c>
      <c r="D93" s="24">
        <v>33.33</v>
      </c>
      <c r="E93" s="24">
        <v>25</v>
      </c>
      <c r="F93" s="25">
        <f t="shared" si="0"/>
        <v>146218.71</v>
      </c>
      <c r="G93" s="25">
        <f t="shared" si="1"/>
        <v>109675</v>
      </c>
      <c r="H93" s="29">
        <v>25</v>
      </c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>
      <c r="A94" s="21" t="s">
        <v>375</v>
      </c>
      <c r="B94" s="22" t="s">
        <v>390</v>
      </c>
      <c r="C94" s="22" t="s">
        <v>308</v>
      </c>
      <c r="D94" s="24">
        <v>24</v>
      </c>
      <c r="E94" s="24">
        <v>18</v>
      </c>
      <c r="F94" s="25">
        <f t="shared" si="0"/>
        <v>105288</v>
      </c>
      <c r="G94" s="25">
        <f t="shared" si="1"/>
        <v>78966</v>
      </c>
      <c r="H94" s="29">
        <v>18</v>
      </c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>
      <c r="A95" s="21" t="s">
        <v>375</v>
      </c>
      <c r="B95" s="22" t="s">
        <v>391</v>
      </c>
      <c r="C95" s="22" t="s">
        <v>293</v>
      </c>
      <c r="D95" s="24">
        <v>26</v>
      </c>
      <c r="E95" s="24">
        <v>26</v>
      </c>
      <c r="F95" s="25">
        <f t="shared" si="0"/>
        <v>114062</v>
      </c>
      <c r="G95" s="25">
        <f t="shared" si="1"/>
        <v>114062</v>
      </c>
      <c r="H95" s="30">
        <v>19.5</v>
      </c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>
      <c r="A96" s="21" t="s">
        <v>375</v>
      </c>
      <c r="B96" s="22" t="s">
        <v>392</v>
      </c>
      <c r="C96" s="22" t="s">
        <v>293</v>
      </c>
      <c r="D96" s="24">
        <v>32.67</v>
      </c>
      <c r="E96" s="24">
        <v>24.5</v>
      </c>
      <c r="F96" s="25">
        <f t="shared" si="0"/>
        <v>143323.29</v>
      </c>
      <c r="G96" s="25">
        <f t="shared" si="1"/>
        <v>107481.5</v>
      </c>
      <c r="H96" s="30">
        <v>24.5</v>
      </c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>
      <c r="A97" s="21" t="s">
        <v>375</v>
      </c>
      <c r="B97" s="22" t="s">
        <v>393</v>
      </c>
      <c r="C97" s="22" t="s">
        <v>308</v>
      </c>
      <c r="D97" s="24">
        <v>41.33</v>
      </c>
      <c r="E97" s="24">
        <v>31</v>
      </c>
      <c r="F97" s="25">
        <f t="shared" si="0"/>
        <v>181314.71</v>
      </c>
      <c r="G97" s="25">
        <f t="shared" si="1"/>
        <v>135997</v>
      </c>
      <c r="H97" s="29">
        <v>31</v>
      </c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>
      <c r="A98" s="21" t="s">
        <v>375</v>
      </c>
      <c r="B98" s="22" t="s">
        <v>394</v>
      </c>
      <c r="C98" s="22" t="s">
        <v>290</v>
      </c>
      <c r="D98" s="24">
        <v>52</v>
      </c>
      <c r="E98" s="24">
        <v>39</v>
      </c>
      <c r="F98" s="25">
        <f t="shared" si="0"/>
        <v>228124</v>
      </c>
      <c r="G98" s="25">
        <f t="shared" si="1"/>
        <v>171093.00000000003</v>
      </c>
      <c r="H98" s="29">
        <v>39</v>
      </c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>
      <c r="A99" s="21" t="s">
        <v>375</v>
      </c>
      <c r="B99" s="22" t="s">
        <v>395</v>
      </c>
      <c r="C99" s="22" t="s">
        <v>308</v>
      </c>
      <c r="D99" s="24">
        <v>33.33</v>
      </c>
      <c r="E99" s="24">
        <v>25</v>
      </c>
      <c r="F99" s="25">
        <f t="shared" si="0"/>
        <v>146218.71</v>
      </c>
      <c r="G99" s="25">
        <f t="shared" si="1"/>
        <v>109675</v>
      </c>
      <c r="H99" s="29">
        <v>25</v>
      </c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>
      <c r="A100" s="21" t="s">
        <v>375</v>
      </c>
      <c r="B100" s="22" t="s">
        <v>396</v>
      </c>
      <c r="C100" s="22" t="s">
        <v>293</v>
      </c>
      <c r="D100" s="24">
        <v>46.67</v>
      </c>
      <c r="E100" s="24">
        <v>35</v>
      </c>
      <c r="F100" s="25">
        <f t="shared" si="0"/>
        <v>204741.29</v>
      </c>
      <c r="G100" s="25">
        <f t="shared" si="1"/>
        <v>153545</v>
      </c>
      <c r="H100" s="29">
        <v>35</v>
      </c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>
      <c r="A101" s="21" t="s">
        <v>375</v>
      </c>
      <c r="B101" s="22" t="s">
        <v>397</v>
      </c>
      <c r="C101" s="22" t="s">
        <v>314</v>
      </c>
      <c r="D101" s="24">
        <v>60.67</v>
      </c>
      <c r="E101" s="24">
        <v>45.5</v>
      </c>
      <c r="F101" s="25">
        <f t="shared" si="0"/>
        <v>266159.28999999998</v>
      </c>
      <c r="G101" s="25">
        <f t="shared" si="1"/>
        <v>199608.5</v>
      </c>
      <c r="H101" s="29">
        <v>40</v>
      </c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>
      <c r="A102" s="21" t="s">
        <v>375</v>
      </c>
      <c r="B102" s="22" t="s">
        <v>398</v>
      </c>
      <c r="C102" s="22" t="s">
        <v>290</v>
      </c>
      <c r="D102" s="24">
        <v>46.67</v>
      </c>
      <c r="E102" s="24">
        <v>35</v>
      </c>
      <c r="F102" s="25">
        <f t="shared" si="0"/>
        <v>204741.29</v>
      </c>
      <c r="G102" s="25">
        <f t="shared" si="1"/>
        <v>153545</v>
      </c>
      <c r="H102" s="29">
        <v>35</v>
      </c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>
      <c r="A103" s="21" t="s">
        <v>375</v>
      </c>
      <c r="B103" s="22" t="s">
        <v>399</v>
      </c>
      <c r="C103" s="22" t="s">
        <v>308</v>
      </c>
      <c r="D103" s="24">
        <v>78.67</v>
      </c>
      <c r="E103" s="24">
        <v>59</v>
      </c>
      <c r="F103" s="25">
        <f t="shared" si="0"/>
        <v>345125.29000000004</v>
      </c>
      <c r="G103" s="25">
        <f t="shared" si="1"/>
        <v>258833</v>
      </c>
      <c r="H103" s="29">
        <v>55</v>
      </c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>
      <c r="A104" s="21" t="s">
        <v>375</v>
      </c>
      <c r="B104" s="22" t="s">
        <v>400</v>
      </c>
      <c r="C104" s="22" t="s">
        <v>308</v>
      </c>
      <c r="D104" s="24">
        <v>57.33</v>
      </c>
      <c r="E104" s="24">
        <v>43</v>
      </c>
      <c r="F104" s="25">
        <f t="shared" si="0"/>
        <v>251506.71</v>
      </c>
      <c r="G104" s="25">
        <f t="shared" si="1"/>
        <v>188641</v>
      </c>
      <c r="H104" s="29">
        <v>43</v>
      </c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>
      <c r="A105" s="21" t="s">
        <v>375</v>
      </c>
      <c r="B105" s="22" t="s">
        <v>401</v>
      </c>
      <c r="C105" s="22" t="s">
        <v>293</v>
      </c>
      <c r="D105" s="24">
        <v>45.33</v>
      </c>
      <c r="E105" s="24">
        <v>34</v>
      </c>
      <c r="F105" s="25">
        <f t="shared" si="0"/>
        <v>198862.71</v>
      </c>
      <c r="G105" s="25">
        <f t="shared" si="1"/>
        <v>149158</v>
      </c>
      <c r="H105" s="29">
        <v>34</v>
      </c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>
      <c r="A106" s="21" t="s">
        <v>375</v>
      </c>
      <c r="B106" s="22" t="s">
        <v>402</v>
      </c>
      <c r="C106" s="22" t="s">
        <v>403</v>
      </c>
      <c r="D106" s="24">
        <v>26.6</v>
      </c>
      <c r="E106" s="24">
        <v>19.95</v>
      </c>
      <c r="F106" s="25">
        <f t="shared" si="0"/>
        <v>116694.20000000001</v>
      </c>
      <c r="G106" s="25">
        <f t="shared" si="1"/>
        <v>87520.65</v>
      </c>
      <c r="H106" s="29">
        <v>16</v>
      </c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>
      <c r="A107" s="21" t="s">
        <v>375</v>
      </c>
      <c r="B107" s="22" t="s">
        <v>404</v>
      </c>
      <c r="C107" s="22" t="s">
        <v>308</v>
      </c>
      <c r="D107" s="24">
        <v>29.33</v>
      </c>
      <c r="E107" s="24">
        <v>22</v>
      </c>
      <c r="F107" s="25">
        <f t="shared" si="0"/>
        <v>128670.70999999999</v>
      </c>
      <c r="G107" s="25">
        <f t="shared" si="1"/>
        <v>96514</v>
      </c>
      <c r="H107" s="29">
        <v>22</v>
      </c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>
      <c r="A108" s="21" t="s">
        <v>375</v>
      </c>
      <c r="B108" s="22" t="s">
        <v>405</v>
      </c>
      <c r="C108" s="22" t="s">
        <v>293</v>
      </c>
      <c r="D108" s="24">
        <v>64</v>
      </c>
      <c r="E108" s="24">
        <v>48</v>
      </c>
      <c r="F108" s="25">
        <f t="shared" si="0"/>
        <v>280768</v>
      </c>
      <c r="G108" s="25">
        <f t="shared" si="1"/>
        <v>210576</v>
      </c>
      <c r="H108" s="29">
        <v>48</v>
      </c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>
      <c r="A109" s="21" t="s">
        <v>375</v>
      </c>
      <c r="B109" s="22" t="s">
        <v>406</v>
      </c>
      <c r="C109" s="22" t="s">
        <v>290</v>
      </c>
      <c r="D109" s="24">
        <v>26.67</v>
      </c>
      <c r="E109" s="24">
        <v>20</v>
      </c>
      <c r="F109" s="25">
        <f t="shared" si="0"/>
        <v>117001.29000000001</v>
      </c>
      <c r="G109" s="25">
        <f t="shared" si="1"/>
        <v>87740</v>
      </c>
      <c r="H109" s="29">
        <v>20</v>
      </c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>
      <c r="A110" s="21" t="s">
        <v>375</v>
      </c>
      <c r="B110" s="22" t="s">
        <v>407</v>
      </c>
      <c r="C110" s="22" t="s">
        <v>308</v>
      </c>
      <c r="D110" s="24">
        <v>17.329999999999998</v>
      </c>
      <c r="E110" s="24">
        <v>13</v>
      </c>
      <c r="F110" s="25">
        <f t="shared" si="0"/>
        <v>76026.709999999992</v>
      </c>
      <c r="G110" s="25">
        <f t="shared" si="1"/>
        <v>57031</v>
      </c>
      <c r="H110" s="29">
        <v>13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>
      <c r="A111" s="21" t="s">
        <v>375</v>
      </c>
      <c r="B111" s="22" t="s">
        <v>408</v>
      </c>
      <c r="C111" s="22" t="s">
        <v>308</v>
      </c>
      <c r="D111" s="24">
        <v>20</v>
      </c>
      <c r="E111" s="24">
        <v>20</v>
      </c>
      <c r="F111" s="25">
        <f t="shared" si="0"/>
        <v>87740</v>
      </c>
      <c r="G111" s="25">
        <f t="shared" si="1"/>
        <v>87740</v>
      </c>
      <c r="H111" s="29">
        <v>0</v>
      </c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>
      <c r="A112" s="21" t="s">
        <v>375</v>
      </c>
      <c r="B112" s="22" t="s">
        <v>409</v>
      </c>
      <c r="C112" s="22" t="s">
        <v>308</v>
      </c>
      <c r="D112" s="24">
        <v>28</v>
      </c>
      <c r="E112" s="24">
        <v>21</v>
      </c>
      <c r="F112" s="25">
        <f t="shared" si="0"/>
        <v>122836</v>
      </c>
      <c r="G112" s="25">
        <f t="shared" si="1"/>
        <v>92127</v>
      </c>
      <c r="H112" s="29">
        <v>21</v>
      </c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>
      <c r="A113" s="33" t="s">
        <v>375</v>
      </c>
      <c r="B113" s="22" t="s">
        <v>410</v>
      </c>
      <c r="C113" s="22" t="s">
        <v>11</v>
      </c>
      <c r="D113" s="24">
        <v>39.33</v>
      </c>
      <c r="E113" s="24">
        <v>29.5</v>
      </c>
      <c r="F113" s="25">
        <f t="shared" si="0"/>
        <v>172540.71000000002</v>
      </c>
      <c r="G113" s="25">
        <f t="shared" si="1"/>
        <v>129416.5</v>
      </c>
      <c r="H113" s="32">
        <v>29.5</v>
      </c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>
      <c r="A114" s="21" t="s">
        <v>375</v>
      </c>
      <c r="B114" s="22" t="s">
        <v>411</v>
      </c>
      <c r="C114" s="22" t="s">
        <v>308</v>
      </c>
      <c r="D114" s="24">
        <v>100</v>
      </c>
      <c r="E114" s="24">
        <v>75</v>
      </c>
      <c r="F114" s="25">
        <f t="shared" si="0"/>
        <v>438700</v>
      </c>
      <c r="G114" s="25">
        <f t="shared" si="1"/>
        <v>329025</v>
      </c>
      <c r="H114" s="29">
        <v>70</v>
      </c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>
      <c r="A115" s="21" t="s">
        <v>375</v>
      </c>
      <c r="B115" s="22" t="s">
        <v>412</v>
      </c>
      <c r="C115" s="22" t="s">
        <v>308</v>
      </c>
      <c r="D115" s="24">
        <v>48.67</v>
      </c>
      <c r="E115" s="24">
        <v>36.5</v>
      </c>
      <c r="F115" s="25">
        <f t="shared" si="0"/>
        <v>213515.29</v>
      </c>
      <c r="G115" s="25">
        <f t="shared" si="1"/>
        <v>160125.5</v>
      </c>
      <c r="H115" s="30">
        <v>36.5</v>
      </c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>
      <c r="A116" s="21" t="s">
        <v>375</v>
      </c>
      <c r="B116" s="22" t="s">
        <v>413</v>
      </c>
      <c r="C116" s="22" t="s">
        <v>290</v>
      </c>
      <c r="D116" s="24">
        <v>30.67</v>
      </c>
      <c r="E116" s="24">
        <v>23</v>
      </c>
      <c r="F116" s="25">
        <f t="shared" si="0"/>
        <v>134549.29</v>
      </c>
      <c r="G116" s="25">
        <f t="shared" si="1"/>
        <v>100901</v>
      </c>
      <c r="H116" s="29">
        <v>23</v>
      </c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>
      <c r="A117" s="21" t="s">
        <v>375</v>
      </c>
      <c r="B117" s="22" t="s">
        <v>414</v>
      </c>
      <c r="C117" s="22" t="s">
        <v>308</v>
      </c>
      <c r="D117" s="24">
        <v>22.67</v>
      </c>
      <c r="E117" s="24">
        <v>17</v>
      </c>
      <c r="F117" s="25">
        <f t="shared" si="0"/>
        <v>99453.290000000008</v>
      </c>
      <c r="G117" s="25">
        <f t="shared" si="1"/>
        <v>74579</v>
      </c>
      <c r="H117" s="29">
        <v>17</v>
      </c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>
      <c r="A118" s="21" t="s">
        <v>375</v>
      </c>
      <c r="B118" s="22" t="s">
        <v>415</v>
      </c>
      <c r="C118" s="22" t="s">
        <v>293</v>
      </c>
      <c r="D118" s="24">
        <v>37.33</v>
      </c>
      <c r="E118" s="24">
        <v>28</v>
      </c>
      <c r="F118" s="25">
        <f t="shared" si="0"/>
        <v>163766.71</v>
      </c>
      <c r="G118" s="25">
        <f t="shared" si="1"/>
        <v>122836</v>
      </c>
      <c r="H118" s="29">
        <v>28</v>
      </c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>
      <c r="A119" s="21" t="s">
        <v>375</v>
      </c>
      <c r="B119" s="22" t="s">
        <v>416</v>
      </c>
      <c r="C119" s="22" t="s">
        <v>293</v>
      </c>
      <c r="D119" s="24">
        <v>48</v>
      </c>
      <c r="E119" s="24">
        <v>36</v>
      </c>
      <c r="F119" s="25">
        <f t="shared" si="0"/>
        <v>210576</v>
      </c>
      <c r="G119" s="25">
        <f t="shared" si="1"/>
        <v>157932</v>
      </c>
      <c r="H119" s="29">
        <v>36</v>
      </c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>
      <c r="A120" s="21" t="s">
        <v>375</v>
      </c>
      <c r="B120" s="22" t="s">
        <v>417</v>
      </c>
      <c r="C120" s="22" t="s">
        <v>308</v>
      </c>
      <c r="D120" s="24">
        <v>30.67</v>
      </c>
      <c r="E120" s="24">
        <v>23</v>
      </c>
      <c r="F120" s="25">
        <f t="shared" si="0"/>
        <v>134549.29</v>
      </c>
      <c r="G120" s="25">
        <f t="shared" si="1"/>
        <v>100901</v>
      </c>
      <c r="H120" s="29">
        <v>23</v>
      </c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>
      <c r="A121" s="21" t="s">
        <v>375</v>
      </c>
      <c r="B121" s="22" t="s">
        <v>418</v>
      </c>
      <c r="C121" s="22" t="s">
        <v>348</v>
      </c>
      <c r="D121" s="24">
        <v>21.33</v>
      </c>
      <c r="E121" s="24">
        <v>16</v>
      </c>
      <c r="F121" s="25">
        <f t="shared" si="0"/>
        <v>93574.709999999992</v>
      </c>
      <c r="G121" s="25">
        <f t="shared" si="1"/>
        <v>70192</v>
      </c>
      <c r="H121" s="29">
        <v>16</v>
      </c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>
      <c r="A122" s="21" t="s">
        <v>375</v>
      </c>
      <c r="B122" s="22" t="s">
        <v>419</v>
      </c>
      <c r="C122" s="22" t="s">
        <v>314</v>
      </c>
      <c r="D122" s="24">
        <v>37.33</v>
      </c>
      <c r="E122" s="24">
        <v>28</v>
      </c>
      <c r="F122" s="25">
        <f t="shared" si="0"/>
        <v>163766.71</v>
      </c>
      <c r="G122" s="25">
        <f t="shared" si="1"/>
        <v>122836</v>
      </c>
      <c r="H122" s="29">
        <v>25</v>
      </c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>
      <c r="A123" s="21" t="s">
        <v>375</v>
      </c>
      <c r="B123" s="22" t="s">
        <v>420</v>
      </c>
      <c r="C123" s="22" t="s">
        <v>290</v>
      </c>
      <c r="D123" s="24">
        <v>56</v>
      </c>
      <c r="E123" s="24">
        <v>42</v>
      </c>
      <c r="F123" s="25">
        <f t="shared" si="0"/>
        <v>245672</v>
      </c>
      <c r="G123" s="25">
        <f t="shared" si="1"/>
        <v>184254</v>
      </c>
      <c r="H123" s="29">
        <v>42</v>
      </c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>
      <c r="A124" s="21" t="s">
        <v>375</v>
      </c>
      <c r="B124" s="22" t="s">
        <v>421</v>
      </c>
      <c r="C124" s="22" t="s">
        <v>308</v>
      </c>
      <c r="D124" s="24">
        <v>37.33</v>
      </c>
      <c r="E124" s="24">
        <v>28</v>
      </c>
      <c r="F124" s="25">
        <f t="shared" si="0"/>
        <v>163766.71</v>
      </c>
      <c r="G124" s="25">
        <f t="shared" si="1"/>
        <v>122836</v>
      </c>
      <c r="H124" s="29">
        <v>28</v>
      </c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>
      <c r="A125" s="21" t="s">
        <v>375</v>
      </c>
      <c r="B125" s="22" t="s">
        <v>422</v>
      </c>
      <c r="C125" s="22" t="s">
        <v>308</v>
      </c>
      <c r="D125" s="24">
        <v>26</v>
      </c>
      <c r="E125" s="24">
        <v>19.5</v>
      </c>
      <c r="F125" s="25">
        <f t="shared" si="0"/>
        <v>114062</v>
      </c>
      <c r="G125" s="25">
        <f t="shared" si="1"/>
        <v>85546.500000000015</v>
      </c>
      <c r="H125" s="30" t="s">
        <v>423</v>
      </c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>
      <c r="A126" s="21" t="s">
        <v>375</v>
      </c>
      <c r="B126" s="22" t="s">
        <v>424</v>
      </c>
      <c r="C126" s="22" t="s">
        <v>293</v>
      </c>
      <c r="D126" s="24">
        <v>40</v>
      </c>
      <c r="E126" s="24">
        <v>30</v>
      </c>
      <c r="F126" s="25">
        <f t="shared" si="0"/>
        <v>175480</v>
      </c>
      <c r="G126" s="25">
        <f t="shared" si="1"/>
        <v>131610</v>
      </c>
      <c r="H126" s="29">
        <v>30</v>
      </c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>
      <c r="A127" s="21" t="s">
        <v>375</v>
      </c>
      <c r="B127" s="22" t="s">
        <v>425</v>
      </c>
      <c r="C127" s="22" t="s">
        <v>290</v>
      </c>
      <c r="D127" s="24">
        <v>42.67</v>
      </c>
      <c r="E127" s="24">
        <v>32</v>
      </c>
      <c r="F127" s="25">
        <f t="shared" si="0"/>
        <v>187193.29</v>
      </c>
      <c r="G127" s="25">
        <f t="shared" si="1"/>
        <v>140384</v>
      </c>
      <c r="H127" s="29">
        <v>32</v>
      </c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>
      <c r="A128" s="21" t="s">
        <v>375</v>
      </c>
      <c r="B128" s="22" t="s">
        <v>426</v>
      </c>
      <c r="C128" s="22" t="s">
        <v>308</v>
      </c>
      <c r="D128" s="24">
        <v>28</v>
      </c>
      <c r="E128" s="24">
        <v>21</v>
      </c>
      <c r="F128" s="25">
        <f t="shared" si="0"/>
        <v>122836</v>
      </c>
      <c r="G128" s="25">
        <f t="shared" si="1"/>
        <v>92127</v>
      </c>
      <c r="H128" s="29">
        <v>21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>
      <c r="A129" s="21" t="s">
        <v>375</v>
      </c>
      <c r="B129" s="22" t="s">
        <v>427</v>
      </c>
      <c r="C129" s="22" t="s">
        <v>293</v>
      </c>
      <c r="D129" s="24">
        <v>29.33</v>
      </c>
      <c r="E129" s="24">
        <v>22</v>
      </c>
      <c r="F129" s="25">
        <f t="shared" si="0"/>
        <v>128670.70999999999</v>
      </c>
      <c r="G129" s="25">
        <f t="shared" si="1"/>
        <v>96514</v>
      </c>
      <c r="H129" s="29">
        <v>22</v>
      </c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>
      <c r="A130" s="21" t="s">
        <v>375</v>
      </c>
      <c r="B130" s="22" t="s">
        <v>428</v>
      </c>
      <c r="C130" s="22" t="s">
        <v>308</v>
      </c>
      <c r="D130" s="24">
        <v>22</v>
      </c>
      <c r="E130" s="24">
        <v>16.5</v>
      </c>
      <c r="F130" s="25">
        <f t="shared" si="0"/>
        <v>96514</v>
      </c>
      <c r="G130" s="25">
        <f t="shared" si="1"/>
        <v>72385.5</v>
      </c>
      <c r="H130" s="30">
        <v>16.5</v>
      </c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>
      <c r="A131" s="21" t="s">
        <v>375</v>
      </c>
      <c r="B131" s="22" t="s">
        <v>429</v>
      </c>
      <c r="C131" s="22" t="s">
        <v>293</v>
      </c>
      <c r="D131" s="24">
        <v>48</v>
      </c>
      <c r="E131" s="24">
        <v>36</v>
      </c>
      <c r="F131" s="25">
        <f t="shared" si="0"/>
        <v>210576</v>
      </c>
      <c r="G131" s="25">
        <f t="shared" si="1"/>
        <v>157932</v>
      </c>
      <c r="H131" s="29">
        <v>36</v>
      </c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>
      <c r="A132" s="21" t="s">
        <v>375</v>
      </c>
      <c r="B132" s="22" t="s">
        <v>430</v>
      </c>
      <c r="C132" s="22" t="s">
        <v>314</v>
      </c>
      <c r="D132" s="24">
        <v>30.67</v>
      </c>
      <c r="E132" s="24">
        <v>23</v>
      </c>
      <c r="F132" s="25">
        <f t="shared" si="0"/>
        <v>134549.29</v>
      </c>
      <c r="G132" s="25">
        <f t="shared" si="1"/>
        <v>100901</v>
      </c>
      <c r="H132" s="29">
        <v>18</v>
      </c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>
      <c r="A133" s="21" t="s">
        <v>375</v>
      </c>
      <c r="B133" s="22" t="s">
        <v>431</v>
      </c>
      <c r="C133" s="22" t="s">
        <v>432</v>
      </c>
      <c r="D133" s="24">
        <v>60</v>
      </c>
      <c r="E133" s="24">
        <v>45</v>
      </c>
      <c r="F133" s="25">
        <f t="shared" si="0"/>
        <v>263220</v>
      </c>
      <c r="G133" s="25">
        <f t="shared" si="1"/>
        <v>197415</v>
      </c>
      <c r="H133" s="29">
        <v>40</v>
      </c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>
      <c r="A134" s="21" t="s">
        <v>375</v>
      </c>
      <c r="B134" s="22" t="s">
        <v>433</v>
      </c>
      <c r="C134" s="22" t="s">
        <v>293</v>
      </c>
      <c r="D134" s="24">
        <v>34.67</v>
      </c>
      <c r="E134" s="24">
        <v>26</v>
      </c>
      <c r="F134" s="25">
        <f t="shared" si="0"/>
        <v>152097.29</v>
      </c>
      <c r="G134" s="25">
        <f t="shared" si="1"/>
        <v>114062</v>
      </c>
      <c r="H134" s="29">
        <v>26</v>
      </c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>
      <c r="A135" s="21" t="s">
        <v>375</v>
      </c>
      <c r="B135" s="22" t="s">
        <v>434</v>
      </c>
      <c r="C135" s="22" t="s">
        <v>435</v>
      </c>
      <c r="D135" s="24">
        <v>48</v>
      </c>
      <c r="E135" s="24">
        <v>36</v>
      </c>
      <c r="F135" s="25">
        <f t="shared" si="0"/>
        <v>210576</v>
      </c>
      <c r="G135" s="25">
        <f t="shared" si="1"/>
        <v>157932</v>
      </c>
      <c r="H135" s="30" t="s">
        <v>436</v>
      </c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>
      <c r="A136" s="21" t="s">
        <v>375</v>
      </c>
      <c r="B136" s="22" t="s">
        <v>437</v>
      </c>
      <c r="C136" s="22" t="s">
        <v>308</v>
      </c>
      <c r="D136" s="24">
        <v>22</v>
      </c>
      <c r="E136" s="24">
        <v>16.5</v>
      </c>
      <c r="F136" s="25">
        <f t="shared" si="0"/>
        <v>96514</v>
      </c>
      <c r="G136" s="25">
        <f t="shared" si="1"/>
        <v>72385.5</v>
      </c>
      <c r="H136" s="30">
        <v>16.5</v>
      </c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>
      <c r="A137" s="21" t="s">
        <v>375</v>
      </c>
      <c r="B137" s="22" t="s">
        <v>438</v>
      </c>
      <c r="C137" s="22" t="s">
        <v>308</v>
      </c>
      <c r="D137" s="24">
        <v>21.33</v>
      </c>
      <c r="E137" s="24">
        <v>16</v>
      </c>
      <c r="F137" s="25">
        <f t="shared" si="0"/>
        <v>93574.709999999992</v>
      </c>
      <c r="G137" s="25">
        <f t="shared" si="1"/>
        <v>70192</v>
      </c>
      <c r="H137" s="29">
        <v>16</v>
      </c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>
      <c r="A138" s="21" t="s">
        <v>375</v>
      </c>
      <c r="B138" s="22" t="s">
        <v>439</v>
      </c>
      <c r="C138" s="22" t="s">
        <v>308</v>
      </c>
      <c r="D138" s="24">
        <v>22</v>
      </c>
      <c r="E138" s="24">
        <v>16.5</v>
      </c>
      <c r="F138" s="25">
        <f t="shared" si="0"/>
        <v>96514</v>
      </c>
      <c r="G138" s="25">
        <f t="shared" si="1"/>
        <v>72385.5</v>
      </c>
      <c r="H138" s="30">
        <v>16.5</v>
      </c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>
      <c r="A139" s="21" t="s">
        <v>375</v>
      </c>
      <c r="B139" s="22" t="s">
        <v>440</v>
      </c>
      <c r="C139" s="22" t="s">
        <v>293</v>
      </c>
      <c r="D139" s="24">
        <v>17.329999999999998</v>
      </c>
      <c r="E139" s="24">
        <v>13</v>
      </c>
      <c r="F139" s="25">
        <f t="shared" si="0"/>
        <v>76026.709999999992</v>
      </c>
      <c r="G139" s="25">
        <f t="shared" si="1"/>
        <v>57031</v>
      </c>
      <c r="H139" s="29">
        <v>13</v>
      </c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>
      <c r="A140" s="21" t="s">
        <v>375</v>
      </c>
      <c r="B140" s="22" t="s">
        <v>441</v>
      </c>
      <c r="C140" s="22" t="s">
        <v>442</v>
      </c>
      <c r="D140" s="24">
        <v>26.67</v>
      </c>
      <c r="E140" s="24">
        <v>20</v>
      </c>
      <c r="F140" s="25">
        <f t="shared" si="0"/>
        <v>117001.29000000001</v>
      </c>
      <c r="G140" s="25">
        <f t="shared" si="1"/>
        <v>87740</v>
      </c>
      <c r="H140" s="29">
        <v>18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>
      <c r="A141" s="21" t="s">
        <v>375</v>
      </c>
      <c r="B141" s="22" t="s">
        <v>443</v>
      </c>
      <c r="C141" s="22" t="s">
        <v>308</v>
      </c>
      <c r="D141" s="24">
        <v>23.33</v>
      </c>
      <c r="E141" s="24">
        <v>17.5</v>
      </c>
      <c r="F141" s="25">
        <f t="shared" si="0"/>
        <v>102348.70999999999</v>
      </c>
      <c r="G141" s="25">
        <f t="shared" si="1"/>
        <v>76772.5</v>
      </c>
      <c r="H141" s="30">
        <v>17.5</v>
      </c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>
      <c r="A142" s="21" t="s">
        <v>375</v>
      </c>
      <c r="B142" s="22" t="s">
        <v>444</v>
      </c>
      <c r="C142" s="22" t="s">
        <v>314</v>
      </c>
      <c r="D142" s="24">
        <v>34</v>
      </c>
      <c r="E142" s="24">
        <v>25</v>
      </c>
      <c r="F142" s="25">
        <f t="shared" si="0"/>
        <v>149158</v>
      </c>
      <c r="G142" s="25">
        <f t="shared" si="1"/>
        <v>109675</v>
      </c>
      <c r="H142" s="29">
        <v>22</v>
      </c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>
      <c r="A143" s="21" t="s">
        <v>375</v>
      </c>
      <c r="B143" s="22" t="s">
        <v>445</v>
      </c>
      <c r="C143" s="22" t="s">
        <v>290</v>
      </c>
      <c r="D143" s="24">
        <v>32</v>
      </c>
      <c r="E143" s="24">
        <v>24</v>
      </c>
      <c r="F143" s="25">
        <f t="shared" si="0"/>
        <v>140384</v>
      </c>
      <c r="G143" s="25">
        <f t="shared" si="1"/>
        <v>105288</v>
      </c>
      <c r="H143" s="29">
        <v>24</v>
      </c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>
      <c r="A144" s="21" t="s">
        <v>375</v>
      </c>
      <c r="B144" s="22" t="s">
        <v>446</v>
      </c>
      <c r="C144" s="22" t="s">
        <v>308</v>
      </c>
      <c r="D144" s="24">
        <v>37.33</v>
      </c>
      <c r="E144" s="24">
        <v>28</v>
      </c>
      <c r="F144" s="25">
        <f t="shared" si="0"/>
        <v>163766.71</v>
      </c>
      <c r="G144" s="25">
        <f t="shared" si="1"/>
        <v>122836</v>
      </c>
      <c r="H144" s="29">
        <v>28</v>
      </c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>
      <c r="A145" s="21" t="s">
        <v>375</v>
      </c>
      <c r="B145" s="22" t="s">
        <v>447</v>
      </c>
      <c r="C145" s="22" t="s">
        <v>442</v>
      </c>
      <c r="D145" s="24">
        <v>130.66999999999999</v>
      </c>
      <c r="E145" s="24">
        <v>98</v>
      </c>
      <c r="F145" s="25">
        <f t="shared" si="0"/>
        <v>573249.28999999992</v>
      </c>
      <c r="G145" s="25">
        <f t="shared" si="1"/>
        <v>429926</v>
      </c>
      <c r="H145" s="29">
        <v>98</v>
      </c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>
      <c r="A146" s="21" t="s">
        <v>375</v>
      </c>
      <c r="B146" s="22" t="s">
        <v>448</v>
      </c>
      <c r="C146" s="22" t="s">
        <v>293</v>
      </c>
      <c r="D146" s="24">
        <v>34.67</v>
      </c>
      <c r="E146" s="24">
        <v>26</v>
      </c>
      <c r="F146" s="25">
        <f t="shared" si="0"/>
        <v>152097.29</v>
      </c>
      <c r="G146" s="25">
        <f t="shared" si="1"/>
        <v>114062</v>
      </c>
      <c r="H146" s="29">
        <v>26</v>
      </c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>
      <c r="A147" s="34" t="s">
        <v>375</v>
      </c>
      <c r="B147" s="35" t="s">
        <v>449</v>
      </c>
      <c r="C147" s="35" t="s">
        <v>314</v>
      </c>
      <c r="D147" s="36">
        <v>35.33</v>
      </c>
      <c r="E147" s="36">
        <v>26.5</v>
      </c>
      <c r="F147" s="37">
        <f t="shared" si="0"/>
        <v>154992.71</v>
      </c>
      <c r="G147" s="37">
        <f t="shared" si="1"/>
        <v>116255.5</v>
      </c>
      <c r="H147" s="38">
        <v>23</v>
      </c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5.75">
      <c r="A148" s="21" t="s">
        <v>450</v>
      </c>
      <c r="B148" s="22" t="s">
        <v>451</v>
      </c>
      <c r="C148" s="22" t="s">
        <v>452</v>
      </c>
      <c r="D148" s="24">
        <v>206.67</v>
      </c>
      <c r="E148" s="24">
        <v>155</v>
      </c>
      <c r="F148" s="25">
        <f t="shared" si="0"/>
        <v>906661.29</v>
      </c>
      <c r="G148" s="25">
        <f t="shared" si="1"/>
        <v>679985</v>
      </c>
      <c r="H148" s="29">
        <v>115</v>
      </c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>
      <c r="A149" s="21" t="s">
        <v>450</v>
      </c>
      <c r="B149" s="22" t="s">
        <v>453</v>
      </c>
      <c r="C149" s="22" t="s">
        <v>452</v>
      </c>
      <c r="D149" s="24">
        <v>260</v>
      </c>
      <c r="E149" s="24">
        <v>195</v>
      </c>
      <c r="F149" s="25">
        <f t="shared" si="0"/>
        <v>1140620</v>
      </c>
      <c r="G149" s="25">
        <f t="shared" si="1"/>
        <v>855465</v>
      </c>
      <c r="H149" s="29">
        <v>125</v>
      </c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>
      <c r="A150" s="21" t="s">
        <v>450</v>
      </c>
      <c r="B150" s="22" t="s">
        <v>454</v>
      </c>
      <c r="C150" s="22" t="s">
        <v>452</v>
      </c>
      <c r="D150" s="24">
        <v>213.33</v>
      </c>
      <c r="E150" s="24">
        <v>160</v>
      </c>
      <c r="F150" s="25">
        <f t="shared" si="0"/>
        <v>935878.71000000008</v>
      </c>
      <c r="G150" s="25">
        <f t="shared" si="1"/>
        <v>701920</v>
      </c>
      <c r="H150" s="29">
        <v>100</v>
      </c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>
      <c r="A151" s="21" t="s">
        <v>450</v>
      </c>
      <c r="B151" s="22" t="s">
        <v>455</v>
      </c>
      <c r="C151" s="22" t="s">
        <v>452</v>
      </c>
      <c r="D151" s="24">
        <v>600</v>
      </c>
      <c r="E151" s="24">
        <v>450</v>
      </c>
      <c r="F151" s="25">
        <f t="shared" si="0"/>
        <v>2632200</v>
      </c>
      <c r="G151" s="25">
        <f t="shared" si="1"/>
        <v>1974150</v>
      </c>
      <c r="H151" s="29">
        <v>345</v>
      </c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>
      <c r="A152" s="21" t="s">
        <v>450</v>
      </c>
      <c r="B152" s="22" t="s">
        <v>456</v>
      </c>
      <c r="C152" s="22" t="s">
        <v>452</v>
      </c>
      <c r="D152" s="24">
        <v>466.67</v>
      </c>
      <c r="E152" s="24">
        <v>350</v>
      </c>
      <c r="F152" s="25">
        <f t="shared" si="0"/>
        <v>2047281.29</v>
      </c>
      <c r="G152" s="25">
        <f t="shared" si="1"/>
        <v>1535450</v>
      </c>
      <c r="H152" s="29">
        <v>250</v>
      </c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>
      <c r="A153" s="21" t="s">
        <v>450</v>
      </c>
      <c r="B153" s="22" t="s">
        <v>457</v>
      </c>
      <c r="C153" s="22" t="s">
        <v>452</v>
      </c>
      <c r="D153" s="24">
        <v>332</v>
      </c>
      <c r="E153" s="24">
        <v>249</v>
      </c>
      <c r="F153" s="25">
        <f t="shared" si="0"/>
        <v>1456484</v>
      </c>
      <c r="G153" s="25">
        <f t="shared" si="1"/>
        <v>1092363</v>
      </c>
      <c r="H153" s="29">
        <v>200</v>
      </c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>
      <c r="A154" s="21" t="s">
        <v>450</v>
      </c>
      <c r="B154" s="22" t="s">
        <v>458</v>
      </c>
      <c r="C154" s="22" t="s">
        <v>452</v>
      </c>
      <c r="D154" s="24">
        <v>360</v>
      </c>
      <c r="E154" s="24">
        <v>270</v>
      </c>
      <c r="F154" s="25">
        <f t="shared" si="0"/>
        <v>1579320</v>
      </c>
      <c r="G154" s="25">
        <f t="shared" si="1"/>
        <v>1184490</v>
      </c>
      <c r="H154" s="29">
        <v>235</v>
      </c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>
      <c r="A155" s="21" t="s">
        <v>450</v>
      </c>
      <c r="B155" s="22" t="s">
        <v>459</v>
      </c>
      <c r="C155" s="22" t="s">
        <v>452</v>
      </c>
      <c r="D155" s="24">
        <v>140</v>
      </c>
      <c r="E155" s="24">
        <v>105</v>
      </c>
      <c r="F155" s="25">
        <f t="shared" si="0"/>
        <v>614180</v>
      </c>
      <c r="G155" s="25">
        <f t="shared" si="1"/>
        <v>460635</v>
      </c>
      <c r="H155" s="29">
        <v>70</v>
      </c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>
      <c r="A156" s="21" t="s">
        <v>450</v>
      </c>
      <c r="B156" s="22" t="s">
        <v>460</v>
      </c>
      <c r="C156" s="22" t="s">
        <v>452</v>
      </c>
      <c r="D156" s="24">
        <v>119.93</v>
      </c>
      <c r="E156" s="24">
        <v>89.95</v>
      </c>
      <c r="F156" s="25">
        <f t="shared" si="0"/>
        <v>526132.91</v>
      </c>
      <c r="G156" s="25">
        <f t="shared" si="1"/>
        <v>394610.64999999997</v>
      </c>
      <c r="H156" s="29">
        <v>40</v>
      </c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>
      <c r="A157" s="21" t="s">
        <v>450</v>
      </c>
      <c r="B157" s="22" t="s">
        <v>461</v>
      </c>
      <c r="C157" s="22" t="s">
        <v>452</v>
      </c>
      <c r="D157" s="24">
        <v>119.93</v>
      </c>
      <c r="E157" s="24">
        <v>89.95</v>
      </c>
      <c r="F157" s="25">
        <f t="shared" si="0"/>
        <v>526132.91</v>
      </c>
      <c r="G157" s="25">
        <f t="shared" si="1"/>
        <v>394610.64999999997</v>
      </c>
      <c r="H157" s="29">
        <v>40</v>
      </c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>
      <c r="A158" s="21" t="s">
        <v>450</v>
      </c>
      <c r="B158" s="22" t="s">
        <v>462</v>
      </c>
      <c r="C158" s="22" t="s">
        <v>452</v>
      </c>
      <c r="D158" s="24">
        <v>62.67</v>
      </c>
      <c r="E158" s="24">
        <v>47</v>
      </c>
      <c r="F158" s="25">
        <f t="shared" si="0"/>
        <v>274933.28999999998</v>
      </c>
      <c r="G158" s="25">
        <f t="shared" si="1"/>
        <v>206189</v>
      </c>
      <c r="H158" s="29">
        <v>20</v>
      </c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>
      <c r="A159" s="21" t="s">
        <v>450</v>
      </c>
      <c r="B159" s="22" t="s">
        <v>463</v>
      </c>
      <c r="C159" s="22" t="s">
        <v>452</v>
      </c>
      <c r="D159" s="24">
        <v>93.33</v>
      </c>
      <c r="E159" s="24">
        <v>70</v>
      </c>
      <c r="F159" s="25">
        <f t="shared" si="0"/>
        <v>409438.71</v>
      </c>
      <c r="G159" s="25">
        <f t="shared" si="1"/>
        <v>307090</v>
      </c>
      <c r="H159" s="29">
        <v>40</v>
      </c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>
      <c r="A160" s="21" t="s">
        <v>450</v>
      </c>
      <c r="B160" s="22" t="s">
        <v>464</v>
      </c>
      <c r="C160" s="22" t="s">
        <v>452</v>
      </c>
      <c r="D160" s="24">
        <v>78.67</v>
      </c>
      <c r="E160" s="24">
        <v>59</v>
      </c>
      <c r="F160" s="25">
        <f t="shared" si="0"/>
        <v>345125.29000000004</v>
      </c>
      <c r="G160" s="25">
        <f t="shared" si="1"/>
        <v>258833</v>
      </c>
      <c r="H160" s="29">
        <v>0</v>
      </c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>
      <c r="A161" s="21" t="s">
        <v>450</v>
      </c>
      <c r="B161" s="22" t="s">
        <v>465</v>
      </c>
      <c r="C161" s="22" t="s">
        <v>452</v>
      </c>
      <c r="D161" s="24">
        <v>78.67</v>
      </c>
      <c r="E161" s="24">
        <v>59</v>
      </c>
      <c r="F161" s="25">
        <f t="shared" si="0"/>
        <v>345125.29000000004</v>
      </c>
      <c r="G161" s="25">
        <f t="shared" si="1"/>
        <v>258833</v>
      </c>
      <c r="H161" s="29">
        <v>0</v>
      </c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>
      <c r="A162" s="21" t="s">
        <v>450</v>
      </c>
      <c r="B162" s="22" t="s">
        <v>466</v>
      </c>
      <c r="C162" s="22" t="s">
        <v>452</v>
      </c>
      <c r="D162" s="24">
        <v>72</v>
      </c>
      <c r="E162" s="24">
        <v>54</v>
      </c>
      <c r="F162" s="25">
        <f t="shared" si="0"/>
        <v>315864</v>
      </c>
      <c r="G162" s="25">
        <f t="shared" si="1"/>
        <v>236898</v>
      </c>
      <c r="H162" s="29">
        <v>0</v>
      </c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>
      <c r="A163" s="21" t="s">
        <v>450</v>
      </c>
      <c r="B163" s="22" t="s">
        <v>467</v>
      </c>
      <c r="C163" s="22" t="s">
        <v>452</v>
      </c>
      <c r="D163" s="24">
        <v>56</v>
      </c>
      <c r="E163" s="24">
        <v>42</v>
      </c>
      <c r="F163" s="25">
        <f t="shared" si="0"/>
        <v>245672</v>
      </c>
      <c r="G163" s="25">
        <f t="shared" si="1"/>
        <v>184254</v>
      </c>
      <c r="H163" s="29">
        <v>0</v>
      </c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>
      <c r="A164" s="21" t="s">
        <v>450</v>
      </c>
      <c r="B164" s="22" t="s">
        <v>468</v>
      </c>
      <c r="C164" s="22" t="s">
        <v>452</v>
      </c>
      <c r="D164" s="24">
        <v>69.33</v>
      </c>
      <c r="E164" s="24">
        <v>52</v>
      </c>
      <c r="F164" s="25">
        <f t="shared" si="0"/>
        <v>304150.70999999996</v>
      </c>
      <c r="G164" s="25">
        <f t="shared" si="1"/>
        <v>228124</v>
      </c>
      <c r="H164" s="29">
        <v>0</v>
      </c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>
      <c r="A165" s="21" t="s">
        <v>450</v>
      </c>
      <c r="B165" s="22" t="s">
        <v>469</v>
      </c>
      <c r="C165" s="22" t="s">
        <v>452</v>
      </c>
      <c r="D165" s="24">
        <v>50</v>
      </c>
      <c r="E165" s="24">
        <v>37.5</v>
      </c>
      <c r="F165" s="25">
        <f t="shared" si="0"/>
        <v>219350</v>
      </c>
      <c r="G165" s="25">
        <f t="shared" si="1"/>
        <v>164512.5</v>
      </c>
      <c r="H165" s="29">
        <v>0</v>
      </c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>
      <c r="A166" s="21" t="s">
        <v>450</v>
      </c>
      <c r="B166" s="22" t="s">
        <v>470</v>
      </c>
      <c r="C166" s="22" t="s">
        <v>452</v>
      </c>
      <c r="D166" s="24">
        <v>19.93</v>
      </c>
      <c r="E166" s="24">
        <v>14.95</v>
      </c>
      <c r="F166" s="25">
        <f t="shared" si="0"/>
        <v>87432.909999999989</v>
      </c>
      <c r="G166" s="25">
        <f t="shared" si="1"/>
        <v>65585.649999999994</v>
      </c>
      <c r="H166" s="29">
        <v>0</v>
      </c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>
      <c r="A167" s="21" t="s">
        <v>450</v>
      </c>
      <c r="B167" s="22" t="s">
        <v>471</v>
      </c>
      <c r="C167" s="22" t="s">
        <v>452</v>
      </c>
      <c r="D167" s="24">
        <v>26.67</v>
      </c>
      <c r="E167" s="24">
        <v>20</v>
      </c>
      <c r="F167" s="25">
        <f t="shared" si="0"/>
        <v>117001.29000000001</v>
      </c>
      <c r="G167" s="25">
        <f t="shared" si="1"/>
        <v>87740</v>
      </c>
      <c r="H167" s="29">
        <v>15</v>
      </c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>
      <c r="A168" s="21" t="s">
        <v>450</v>
      </c>
      <c r="B168" s="22" t="s">
        <v>471</v>
      </c>
      <c r="C168" s="22" t="s">
        <v>472</v>
      </c>
      <c r="D168" s="24">
        <v>153.33000000000001</v>
      </c>
      <c r="E168" s="24">
        <v>115</v>
      </c>
      <c r="F168" s="25">
        <f t="shared" si="0"/>
        <v>672658.71000000008</v>
      </c>
      <c r="G168" s="25">
        <f t="shared" si="1"/>
        <v>504505</v>
      </c>
      <c r="H168" s="29">
        <v>100</v>
      </c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>
      <c r="A169" s="21" t="s">
        <v>450</v>
      </c>
      <c r="B169" s="22" t="s">
        <v>473</v>
      </c>
      <c r="C169" s="22" t="s">
        <v>452</v>
      </c>
      <c r="D169" s="24">
        <v>66.67</v>
      </c>
      <c r="E169" s="24">
        <v>50</v>
      </c>
      <c r="F169" s="25">
        <f t="shared" si="0"/>
        <v>292481.28999999998</v>
      </c>
      <c r="G169" s="25">
        <f t="shared" si="1"/>
        <v>219350</v>
      </c>
      <c r="H169" s="29">
        <v>50</v>
      </c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>
      <c r="A170" s="21" t="s">
        <v>450</v>
      </c>
      <c r="B170" s="22" t="s">
        <v>474</v>
      </c>
      <c r="C170" s="22" t="s">
        <v>452</v>
      </c>
      <c r="D170" s="24">
        <v>220</v>
      </c>
      <c r="E170" s="24">
        <v>165</v>
      </c>
      <c r="F170" s="25">
        <f t="shared" si="0"/>
        <v>965140</v>
      </c>
      <c r="G170" s="25">
        <f t="shared" si="1"/>
        <v>723855</v>
      </c>
      <c r="H170" s="29">
        <v>155</v>
      </c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1.5">
      <c r="A171" s="21" t="s">
        <v>450</v>
      </c>
      <c r="B171" s="22" t="s">
        <v>475</v>
      </c>
      <c r="C171" s="22" t="s">
        <v>452</v>
      </c>
      <c r="D171" s="24">
        <v>140</v>
      </c>
      <c r="E171" s="24">
        <v>105</v>
      </c>
      <c r="F171" s="25">
        <f t="shared" si="0"/>
        <v>614180</v>
      </c>
      <c r="G171" s="25">
        <f t="shared" si="1"/>
        <v>460635</v>
      </c>
      <c r="H171" s="29">
        <v>100</v>
      </c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>
      <c r="A172" s="21" t="s">
        <v>450</v>
      </c>
      <c r="B172" s="22" t="s">
        <v>476</v>
      </c>
      <c r="C172" s="22" t="s">
        <v>452</v>
      </c>
      <c r="D172" s="24">
        <v>225.33</v>
      </c>
      <c r="E172" s="24">
        <v>169</v>
      </c>
      <c r="F172" s="25">
        <f t="shared" si="0"/>
        <v>988522.71000000008</v>
      </c>
      <c r="G172" s="25">
        <f t="shared" si="1"/>
        <v>741403</v>
      </c>
      <c r="H172" s="29">
        <v>160</v>
      </c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>
      <c r="A173" s="21" t="s">
        <v>450</v>
      </c>
      <c r="B173" s="22" t="s">
        <v>477</v>
      </c>
      <c r="C173" s="22" t="s">
        <v>452</v>
      </c>
      <c r="D173" s="24">
        <v>166.67</v>
      </c>
      <c r="E173" s="24">
        <v>125</v>
      </c>
      <c r="F173" s="25">
        <f t="shared" si="0"/>
        <v>731181.28999999992</v>
      </c>
      <c r="G173" s="25">
        <f t="shared" si="1"/>
        <v>548375</v>
      </c>
      <c r="H173" s="29">
        <v>115</v>
      </c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>
      <c r="A174" s="21" t="s">
        <v>450</v>
      </c>
      <c r="B174" s="22" t="s">
        <v>477</v>
      </c>
      <c r="C174" s="22" t="s">
        <v>478</v>
      </c>
      <c r="D174" s="24">
        <v>1000</v>
      </c>
      <c r="E174" s="24">
        <v>750</v>
      </c>
      <c r="F174" s="25">
        <f t="shared" si="0"/>
        <v>4387000</v>
      </c>
      <c r="G174" s="25">
        <f t="shared" si="1"/>
        <v>3290250</v>
      </c>
      <c r="H174" s="29">
        <v>700</v>
      </c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>
      <c r="A175" s="21" t="s">
        <v>450</v>
      </c>
      <c r="B175" s="22" t="s">
        <v>479</v>
      </c>
      <c r="C175" s="22" t="s">
        <v>452</v>
      </c>
      <c r="D175" s="24">
        <v>328.67</v>
      </c>
      <c r="E175" s="24">
        <v>246.5</v>
      </c>
      <c r="F175" s="25">
        <f t="shared" si="0"/>
        <v>1441875.2900000003</v>
      </c>
      <c r="G175" s="25">
        <f t="shared" si="1"/>
        <v>1081395.5</v>
      </c>
      <c r="H175" s="30">
        <v>242.5</v>
      </c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>
      <c r="A176" s="21" t="s">
        <v>450</v>
      </c>
      <c r="B176" s="22" t="s">
        <v>479</v>
      </c>
      <c r="C176" s="22" t="s">
        <v>478</v>
      </c>
      <c r="D176" s="24">
        <v>800</v>
      </c>
      <c r="E176" s="24">
        <v>660</v>
      </c>
      <c r="F176" s="25">
        <f t="shared" si="0"/>
        <v>3509600</v>
      </c>
      <c r="G176" s="25">
        <f t="shared" si="1"/>
        <v>2895420</v>
      </c>
      <c r="H176" s="29">
        <v>600</v>
      </c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>
      <c r="A177" s="21" t="s">
        <v>450</v>
      </c>
      <c r="B177" s="22" t="s">
        <v>480</v>
      </c>
      <c r="C177" s="22" t="s">
        <v>452</v>
      </c>
      <c r="D177" s="24">
        <v>72</v>
      </c>
      <c r="E177" s="24">
        <v>54</v>
      </c>
      <c r="F177" s="25">
        <f t="shared" si="0"/>
        <v>315864</v>
      </c>
      <c r="G177" s="25">
        <f t="shared" si="1"/>
        <v>236898</v>
      </c>
      <c r="H177" s="29">
        <v>50</v>
      </c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>
      <c r="A178" s="21" t="s">
        <v>450</v>
      </c>
      <c r="B178" s="22" t="s">
        <v>481</v>
      </c>
      <c r="C178" s="22" t="s">
        <v>482</v>
      </c>
      <c r="D178" s="24">
        <v>5.33</v>
      </c>
      <c r="E178" s="24">
        <v>4</v>
      </c>
      <c r="F178" s="25">
        <f t="shared" si="0"/>
        <v>23382.71</v>
      </c>
      <c r="G178" s="25">
        <f t="shared" si="1"/>
        <v>17548</v>
      </c>
      <c r="H178" s="29">
        <v>0</v>
      </c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>
      <c r="A179" s="21" t="s">
        <v>450</v>
      </c>
      <c r="B179" s="22" t="s">
        <v>483</v>
      </c>
      <c r="C179" s="22" t="s">
        <v>452</v>
      </c>
      <c r="D179" s="24">
        <v>153.33000000000001</v>
      </c>
      <c r="E179" s="24">
        <v>115</v>
      </c>
      <c r="F179" s="25">
        <f t="shared" si="0"/>
        <v>672658.71000000008</v>
      </c>
      <c r="G179" s="25">
        <f t="shared" si="1"/>
        <v>504505</v>
      </c>
      <c r="H179" s="29">
        <v>100</v>
      </c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>
      <c r="A180" s="21" t="s">
        <v>484</v>
      </c>
      <c r="B180" s="22" t="s">
        <v>485</v>
      </c>
      <c r="C180" s="22" t="s">
        <v>486</v>
      </c>
      <c r="D180" s="24">
        <v>52.67</v>
      </c>
      <c r="E180" s="24">
        <v>39.5</v>
      </c>
      <c r="F180" s="25">
        <f t="shared" si="0"/>
        <v>231063.29</v>
      </c>
      <c r="G180" s="25">
        <f t="shared" si="1"/>
        <v>173286.5</v>
      </c>
      <c r="H180" s="29">
        <v>25</v>
      </c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>
      <c r="A181" s="21" t="s">
        <v>484</v>
      </c>
      <c r="B181" s="22" t="s">
        <v>487</v>
      </c>
      <c r="C181" s="22" t="s">
        <v>486</v>
      </c>
      <c r="D181" s="24">
        <v>55.33</v>
      </c>
      <c r="E181" s="24">
        <v>41.5</v>
      </c>
      <c r="F181" s="25">
        <f t="shared" si="0"/>
        <v>242732.71</v>
      </c>
      <c r="G181" s="25">
        <f t="shared" si="1"/>
        <v>182060.5</v>
      </c>
      <c r="H181" s="29">
        <v>25</v>
      </c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>
      <c r="A182" s="21" t="s">
        <v>484</v>
      </c>
      <c r="B182" s="22" t="s">
        <v>488</v>
      </c>
      <c r="C182" s="22" t="s">
        <v>486</v>
      </c>
      <c r="D182" s="24">
        <v>52.67</v>
      </c>
      <c r="E182" s="24">
        <v>39.5</v>
      </c>
      <c r="F182" s="25">
        <f t="shared" si="0"/>
        <v>231063.29</v>
      </c>
      <c r="G182" s="25">
        <f t="shared" si="1"/>
        <v>173286.5</v>
      </c>
      <c r="H182" s="29">
        <v>25</v>
      </c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>
      <c r="A183" s="21" t="s">
        <v>484</v>
      </c>
      <c r="B183" s="22" t="s">
        <v>489</v>
      </c>
      <c r="C183" s="22" t="s">
        <v>490</v>
      </c>
      <c r="D183" s="24">
        <v>200</v>
      </c>
      <c r="E183" s="24">
        <v>150</v>
      </c>
      <c r="F183" s="25">
        <f t="shared" si="0"/>
        <v>877400</v>
      </c>
      <c r="G183" s="25">
        <f t="shared" si="1"/>
        <v>658050</v>
      </c>
      <c r="H183" s="29">
        <v>125</v>
      </c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>
      <c r="A184" s="21" t="s">
        <v>484</v>
      </c>
      <c r="B184" s="22" t="s">
        <v>491</v>
      </c>
      <c r="C184" s="22" t="s">
        <v>490</v>
      </c>
      <c r="D184" s="24">
        <v>200</v>
      </c>
      <c r="E184" s="24">
        <v>150</v>
      </c>
      <c r="F184" s="25">
        <f t="shared" si="0"/>
        <v>877400</v>
      </c>
      <c r="G184" s="25">
        <f t="shared" si="1"/>
        <v>658050</v>
      </c>
      <c r="H184" s="29">
        <v>125</v>
      </c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>
      <c r="A185" s="21" t="s">
        <v>484</v>
      </c>
      <c r="B185" s="22" t="s">
        <v>492</v>
      </c>
      <c r="C185" s="22" t="s">
        <v>490</v>
      </c>
      <c r="D185" s="24">
        <v>200</v>
      </c>
      <c r="E185" s="24">
        <v>150</v>
      </c>
      <c r="F185" s="25">
        <f t="shared" si="0"/>
        <v>877400</v>
      </c>
      <c r="G185" s="25">
        <f t="shared" si="1"/>
        <v>658050</v>
      </c>
      <c r="H185" s="29">
        <v>125</v>
      </c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>
      <c r="A186" s="21" t="s">
        <v>484</v>
      </c>
      <c r="B186" s="22" t="s">
        <v>493</v>
      </c>
      <c r="C186" s="22" t="s">
        <v>490</v>
      </c>
      <c r="D186" s="24">
        <v>200</v>
      </c>
      <c r="E186" s="24">
        <v>150</v>
      </c>
      <c r="F186" s="25">
        <f t="shared" si="0"/>
        <v>877400</v>
      </c>
      <c r="G186" s="25">
        <f t="shared" si="1"/>
        <v>658050</v>
      </c>
      <c r="H186" s="29">
        <v>125</v>
      </c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>
      <c r="A187" s="21" t="s">
        <v>484</v>
      </c>
      <c r="B187" s="22" t="s">
        <v>494</v>
      </c>
      <c r="C187" s="22" t="s">
        <v>495</v>
      </c>
      <c r="D187" s="24">
        <v>11.33</v>
      </c>
      <c r="E187" s="24">
        <v>8.5</v>
      </c>
      <c r="F187" s="25">
        <f t="shared" si="0"/>
        <v>49704.710000000006</v>
      </c>
      <c r="G187" s="25">
        <f t="shared" si="1"/>
        <v>37289.5</v>
      </c>
      <c r="H187" s="29">
        <v>5</v>
      </c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>
      <c r="A188" s="40" t="s">
        <v>496</v>
      </c>
      <c r="B188" s="41" t="s">
        <v>497</v>
      </c>
      <c r="C188" s="41" t="s">
        <v>498</v>
      </c>
      <c r="D188" s="42">
        <v>107.33</v>
      </c>
      <c r="E188" s="42">
        <v>80.599999999999994</v>
      </c>
      <c r="F188" s="25">
        <f t="shared" si="0"/>
        <v>470856.70999999996</v>
      </c>
      <c r="G188" s="25">
        <f t="shared" si="1"/>
        <v>353592.19999999995</v>
      </c>
      <c r="H188" s="43">
        <v>60</v>
      </c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>
      <c r="A189" s="40" t="s">
        <v>496</v>
      </c>
      <c r="B189" s="41" t="s">
        <v>499</v>
      </c>
      <c r="C189" s="41" t="s">
        <v>500</v>
      </c>
      <c r="D189" s="42">
        <v>79.33</v>
      </c>
      <c r="E189" s="42">
        <v>59.5</v>
      </c>
      <c r="F189" s="25">
        <f t="shared" si="0"/>
        <v>348020.71</v>
      </c>
      <c r="G189" s="25">
        <f t="shared" si="1"/>
        <v>261026.5</v>
      </c>
      <c r="H189" s="43">
        <v>50</v>
      </c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>
      <c r="A190" s="40" t="s">
        <v>496</v>
      </c>
      <c r="B190" s="41" t="s">
        <v>501</v>
      </c>
      <c r="C190" s="41" t="s">
        <v>498</v>
      </c>
      <c r="D190" s="42">
        <v>119.33</v>
      </c>
      <c r="E190" s="42">
        <v>89.5</v>
      </c>
      <c r="F190" s="25">
        <f t="shared" si="0"/>
        <v>523500.70999999996</v>
      </c>
      <c r="G190" s="25">
        <f t="shared" si="1"/>
        <v>392636.5</v>
      </c>
      <c r="H190" s="43">
        <v>60</v>
      </c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>
      <c r="A191" s="40" t="s">
        <v>496</v>
      </c>
      <c r="B191" s="41" t="s">
        <v>502</v>
      </c>
      <c r="C191" s="41" t="s">
        <v>503</v>
      </c>
      <c r="D191" s="42">
        <v>33.33</v>
      </c>
      <c r="E191" s="42">
        <v>25</v>
      </c>
      <c r="F191" s="25">
        <f t="shared" si="0"/>
        <v>146218.71</v>
      </c>
      <c r="G191" s="25">
        <f t="shared" si="1"/>
        <v>109675</v>
      </c>
      <c r="H191" s="43">
        <v>15</v>
      </c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>
      <c r="A192" s="40" t="s">
        <v>496</v>
      </c>
      <c r="B192" s="41" t="s">
        <v>504</v>
      </c>
      <c r="C192" s="41" t="s">
        <v>503</v>
      </c>
      <c r="D192" s="42">
        <v>33.33</v>
      </c>
      <c r="E192" s="42">
        <v>25</v>
      </c>
      <c r="F192" s="25">
        <f t="shared" si="0"/>
        <v>146218.71</v>
      </c>
      <c r="G192" s="25">
        <f t="shared" si="1"/>
        <v>109675</v>
      </c>
      <c r="H192" s="43">
        <v>15</v>
      </c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>
      <c r="A193" s="40" t="s">
        <v>496</v>
      </c>
      <c r="B193" s="41" t="s">
        <v>505</v>
      </c>
      <c r="C193" s="41" t="s">
        <v>506</v>
      </c>
      <c r="D193" s="42">
        <v>33.33</v>
      </c>
      <c r="E193" s="42">
        <v>25</v>
      </c>
      <c r="F193" s="25">
        <f t="shared" si="0"/>
        <v>146218.71</v>
      </c>
      <c r="G193" s="25">
        <f t="shared" si="1"/>
        <v>109675</v>
      </c>
      <c r="H193" s="44">
        <v>15</v>
      </c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>
      <c r="A194" s="40" t="s">
        <v>496</v>
      </c>
      <c r="B194" s="41" t="s">
        <v>507</v>
      </c>
      <c r="C194" s="45" t="s">
        <v>506</v>
      </c>
      <c r="D194" s="42">
        <v>33.33</v>
      </c>
      <c r="E194" s="42">
        <v>25</v>
      </c>
      <c r="F194" s="25">
        <f t="shared" si="0"/>
        <v>146218.71</v>
      </c>
      <c r="G194" s="25">
        <f t="shared" si="1"/>
        <v>109675</v>
      </c>
      <c r="H194" s="43">
        <v>15</v>
      </c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>
      <c r="A195" s="40" t="s">
        <v>496</v>
      </c>
      <c r="B195" s="41" t="s">
        <v>507</v>
      </c>
      <c r="C195" s="45" t="s">
        <v>506</v>
      </c>
      <c r="D195" s="42">
        <v>30.33</v>
      </c>
      <c r="E195" s="42">
        <v>22.5</v>
      </c>
      <c r="F195" s="25">
        <f t="shared" si="0"/>
        <v>133057.71</v>
      </c>
      <c r="G195" s="25">
        <f t="shared" si="1"/>
        <v>98707.5</v>
      </c>
      <c r="H195" s="43">
        <v>10</v>
      </c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>
      <c r="A196" s="40" t="s">
        <v>496</v>
      </c>
      <c r="B196" s="41" t="s">
        <v>508</v>
      </c>
      <c r="C196" s="41" t="s">
        <v>509</v>
      </c>
      <c r="D196" s="42">
        <v>33.33</v>
      </c>
      <c r="E196" s="42">
        <v>25</v>
      </c>
      <c r="F196" s="25">
        <f t="shared" si="0"/>
        <v>146218.71</v>
      </c>
      <c r="G196" s="25">
        <f t="shared" si="1"/>
        <v>109675</v>
      </c>
      <c r="H196" s="43">
        <v>15</v>
      </c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>
      <c r="A197" s="40" t="s">
        <v>496</v>
      </c>
      <c r="B197" s="41" t="s">
        <v>510</v>
      </c>
      <c r="C197" s="45" t="s">
        <v>511</v>
      </c>
      <c r="D197" s="42">
        <v>33.33</v>
      </c>
      <c r="E197" s="42">
        <v>25</v>
      </c>
      <c r="F197" s="25">
        <f t="shared" si="0"/>
        <v>146218.71</v>
      </c>
      <c r="G197" s="25">
        <f t="shared" si="1"/>
        <v>109675</v>
      </c>
      <c r="H197" s="43">
        <v>15</v>
      </c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>
      <c r="A198" s="40" t="s">
        <v>496</v>
      </c>
      <c r="B198" s="41" t="s">
        <v>512</v>
      </c>
      <c r="C198" s="45" t="s">
        <v>513</v>
      </c>
      <c r="D198" s="42">
        <v>43.33</v>
      </c>
      <c r="E198" s="42">
        <v>32</v>
      </c>
      <c r="F198" s="25">
        <f t="shared" si="0"/>
        <v>190088.71</v>
      </c>
      <c r="G198" s="25">
        <f t="shared" si="1"/>
        <v>140384</v>
      </c>
      <c r="H198" s="43">
        <v>15</v>
      </c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>
      <c r="A199" s="40" t="s">
        <v>496</v>
      </c>
      <c r="B199" s="41" t="s">
        <v>514</v>
      </c>
      <c r="C199" s="41" t="s">
        <v>503</v>
      </c>
      <c r="D199" s="42">
        <v>92.67</v>
      </c>
      <c r="E199" s="42">
        <v>69.5</v>
      </c>
      <c r="F199" s="25">
        <f t="shared" si="0"/>
        <v>406543.29000000004</v>
      </c>
      <c r="G199" s="25">
        <f t="shared" si="1"/>
        <v>304896.5</v>
      </c>
      <c r="H199" s="46" t="s">
        <v>515</v>
      </c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>
      <c r="A200" s="40" t="s">
        <v>496</v>
      </c>
      <c r="B200" s="41" t="s">
        <v>504</v>
      </c>
      <c r="C200" s="41" t="s">
        <v>516</v>
      </c>
      <c r="D200" s="42">
        <v>71.33</v>
      </c>
      <c r="E200" s="42">
        <v>53.5</v>
      </c>
      <c r="F200" s="25">
        <f t="shared" si="0"/>
        <v>312924.70999999996</v>
      </c>
      <c r="G200" s="25">
        <f t="shared" si="1"/>
        <v>234704.5</v>
      </c>
      <c r="H200" s="46">
        <v>53.5</v>
      </c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>
      <c r="A201" s="40" t="s">
        <v>496</v>
      </c>
      <c r="B201" s="41" t="s">
        <v>517</v>
      </c>
      <c r="C201" s="41" t="s">
        <v>516</v>
      </c>
      <c r="D201" s="42">
        <v>71.33</v>
      </c>
      <c r="E201" s="42">
        <v>53.5</v>
      </c>
      <c r="F201" s="25">
        <f t="shared" si="0"/>
        <v>312924.70999999996</v>
      </c>
      <c r="G201" s="25">
        <f t="shared" si="1"/>
        <v>234704.5</v>
      </c>
      <c r="H201" s="46">
        <v>53.5</v>
      </c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>
      <c r="A202" s="40" t="s">
        <v>496</v>
      </c>
      <c r="B202" s="41" t="s">
        <v>502</v>
      </c>
      <c r="C202" s="41" t="s">
        <v>503</v>
      </c>
      <c r="D202" s="42">
        <v>46</v>
      </c>
      <c r="E202" s="42">
        <v>34.5</v>
      </c>
      <c r="F202" s="25">
        <f t="shared" si="0"/>
        <v>201802</v>
      </c>
      <c r="G202" s="25">
        <f t="shared" si="1"/>
        <v>151351.5</v>
      </c>
      <c r="H202" s="46">
        <v>34.5</v>
      </c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>
      <c r="A203" s="40" t="s">
        <v>496</v>
      </c>
      <c r="B203" s="41" t="s">
        <v>505</v>
      </c>
      <c r="C203" s="41" t="s">
        <v>506</v>
      </c>
      <c r="D203" s="42">
        <v>53.27</v>
      </c>
      <c r="E203" s="42">
        <v>39.950000000000003</v>
      </c>
      <c r="F203" s="25">
        <f t="shared" si="0"/>
        <v>233695.49000000002</v>
      </c>
      <c r="G203" s="25">
        <f t="shared" si="1"/>
        <v>175260.65000000002</v>
      </c>
      <c r="H203" s="43">
        <v>35</v>
      </c>
    </row>
    <row r="204" spans="1:26" ht="15.75">
      <c r="A204" s="40" t="s">
        <v>496</v>
      </c>
      <c r="B204" s="41" t="s">
        <v>518</v>
      </c>
      <c r="C204" s="41" t="s">
        <v>506</v>
      </c>
      <c r="D204" s="42">
        <v>66</v>
      </c>
      <c r="E204" s="42">
        <v>49.5</v>
      </c>
      <c r="F204" s="25">
        <f t="shared" si="0"/>
        <v>289542</v>
      </c>
      <c r="G204" s="25">
        <f t="shared" si="1"/>
        <v>217156.5</v>
      </c>
      <c r="H204" s="46" t="s">
        <v>519</v>
      </c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>
      <c r="A205" s="40" t="s">
        <v>496</v>
      </c>
      <c r="B205" s="41" t="s">
        <v>508</v>
      </c>
      <c r="C205" s="41" t="s">
        <v>509</v>
      </c>
      <c r="D205" s="42">
        <v>46</v>
      </c>
      <c r="E205" s="42">
        <v>34.5</v>
      </c>
      <c r="F205" s="25">
        <f t="shared" si="0"/>
        <v>201802</v>
      </c>
      <c r="G205" s="25">
        <f t="shared" si="1"/>
        <v>151351.5</v>
      </c>
      <c r="H205" s="43">
        <v>30</v>
      </c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>
      <c r="A206" s="34" t="s">
        <v>496</v>
      </c>
      <c r="B206" s="35" t="s">
        <v>520</v>
      </c>
      <c r="C206" s="35" t="s">
        <v>511</v>
      </c>
      <c r="D206" s="36">
        <v>53.27</v>
      </c>
      <c r="E206" s="36">
        <v>39.950000000000003</v>
      </c>
      <c r="F206" s="37">
        <f t="shared" si="0"/>
        <v>233695.49000000002</v>
      </c>
      <c r="G206" s="37">
        <f t="shared" si="1"/>
        <v>175260.65000000002</v>
      </c>
      <c r="H206" s="38">
        <v>35</v>
      </c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5.75">
      <c r="A207" s="40" t="s">
        <v>496</v>
      </c>
      <c r="B207" s="41" t="s">
        <v>521</v>
      </c>
      <c r="C207" s="41" t="s">
        <v>522</v>
      </c>
      <c r="D207" s="42">
        <v>36</v>
      </c>
      <c r="E207" s="42">
        <v>27</v>
      </c>
      <c r="F207" s="25">
        <f t="shared" si="0"/>
        <v>157932</v>
      </c>
      <c r="G207" s="25">
        <f t="shared" si="1"/>
        <v>118449</v>
      </c>
      <c r="H207" s="43">
        <v>22</v>
      </c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>
      <c r="A208" s="40" t="s">
        <v>496</v>
      </c>
      <c r="B208" s="41" t="s">
        <v>523</v>
      </c>
      <c r="C208" s="41" t="s">
        <v>524</v>
      </c>
      <c r="D208" s="42">
        <v>18.670000000000002</v>
      </c>
      <c r="E208" s="42">
        <v>14</v>
      </c>
      <c r="F208" s="25">
        <f t="shared" si="0"/>
        <v>81905.290000000008</v>
      </c>
      <c r="G208" s="25">
        <f t="shared" si="1"/>
        <v>61418</v>
      </c>
      <c r="H208" s="43">
        <v>10</v>
      </c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>
      <c r="A209" s="40" t="s">
        <v>496</v>
      </c>
      <c r="B209" s="41" t="s">
        <v>525</v>
      </c>
      <c r="C209" s="41" t="s">
        <v>314</v>
      </c>
      <c r="D209" s="42">
        <v>34.67</v>
      </c>
      <c r="E209" s="42">
        <v>26</v>
      </c>
      <c r="F209" s="25">
        <f t="shared" si="0"/>
        <v>152097.29</v>
      </c>
      <c r="G209" s="25">
        <f t="shared" si="1"/>
        <v>114062</v>
      </c>
      <c r="H209" s="43">
        <v>22</v>
      </c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>
      <c r="A210" s="40" t="s">
        <v>496</v>
      </c>
      <c r="B210" s="41" t="s">
        <v>526</v>
      </c>
      <c r="C210" s="41" t="s">
        <v>506</v>
      </c>
      <c r="D210" s="42">
        <v>30</v>
      </c>
      <c r="E210" s="42">
        <v>22.5</v>
      </c>
      <c r="F210" s="25">
        <f t="shared" si="0"/>
        <v>131610</v>
      </c>
      <c r="G210" s="25">
        <f t="shared" si="1"/>
        <v>98707.5</v>
      </c>
      <c r="H210" s="43">
        <v>20</v>
      </c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>
      <c r="A211" s="40" t="s">
        <v>496</v>
      </c>
      <c r="B211" s="41" t="s">
        <v>527</v>
      </c>
      <c r="C211" s="41" t="s">
        <v>528</v>
      </c>
      <c r="D211" s="42">
        <v>46</v>
      </c>
      <c r="E211" s="42">
        <v>34.5</v>
      </c>
      <c r="F211" s="25">
        <f t="shared" si="0"/>
        <v>201802</v>
      </c>
      <c r="G211" s="25">
        <f t="shared" si="1"/>
        <v>151351.5</v>
      </c>
      <c r="H211" s="43">
        <v>30</v>
      </c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>
      <c r="A212" s="40" t="s">
        <v>496</v>
      </c>
      <c r="B212" s="41" t="s">
        <v>529</v>
      </c>
      <c r="C212" s="41" t="s">
        <v>314</v>
      </c>
      <c r="D212" s="42">
        <v>30</v>
      </c>
      <c r="E212" s="42">
        <v>22.5</v>
      </c>
      <c r="F212" s="25">
        <f t="shared" si="0"/>
        <v>131610</v>
      </c>
      <c r="G212" s="25">
        <f t="shared" si="1"/>
        <v>98707.5</v>
      </c>
      <c r="H212" s="43">
        <v>17</v>
      </c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>
      <c r="A213" s="40" t="s">
        <v>496</v>
      </c>
      <c r="B213" s="41" t="s">
        <v>530</v>
      </c>
      <c r="C213" s="41" t="s">
        <v>513</v>
      </c>
      <c r="D213" s="42">
        <v>52.67</v>
      </c>
      <c r="E213" s="42">
        <v>39.5</v>
      </c>
      <c r="F213" s="25">
        <f t="shared" si="0"/>
        <v>231063.29</v>
      </c>
      <c r="G213" s="25">
        <f t="shared" si="1"/>
        <v>173286.5</v>
      </c>
      <c r="H213" s="43">
        <v>25</v>
      </c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>
      <c r="A214" s="40" t="s">
        <v>496</v>
      </c>
      <c r="B214" s="41" t="s">
        <v>531</v>
      </c>
      <c r="C214" s="41" t="s">
        <v>506</v>
      </c>
      <c r="D214" s="42">
        <v>52.67</v>
      </c>
      <c r="E214" s="42">
        <v>39.5</v>
      </c>
      <c r="F214" s="25">
        <f t="shared" si="0"/>
        <v>231063.29</v>
      </c>
      <c r="G214" s="25">
        <f t="shared" si="1"/>
        <v>173286.5</v>
      </c>
      <c r="H214" s="43">
        <v>36</v>
      </c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>
      <c r="A215" s="40" t="s">
        <v>496</v>
      </c>
      <c r="B215" s="41" t="s">
        <v>532</v>
      </c>
      <c r="C215" s="41" t="s">
        <v>503</v>
      </c>
      <c r="D215" s="42">
        <v>23.33</v>
      </c>
      <c r="E215" s="42">
        <v>17.5</v>
      </c>
      <c r="F215" s="25">
        <f t="shared" si="0"/>
        <v>102348.70999999999</v>
      </c>
      <c r="G215" s="25">
        <f t="shared" si="1"/>
        <v>76772.5</v>
      </c>
      <c r="H215" s="43">
        <v>12</v>
      </c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>
      <c r="A216" s="40" t="s">
        <v>496</v>
      </c>
      <c r="B216" s="41" t="s">
        <v>533</v>
      </c>
      <c r="C216" s="41" t="s">
        <v>498</v>
      </c>
      <c r="D216" s="42">
        <v>92.67</v>
      </c>
      <c r="E216" s="42">
        <v>69.5</v>
      </c>
      <c r="F216" s="25">
        <f t="shared" si="0"/>
        <v>406543.29000000004</v>
      </c>
      <c r="G216" s="25">
        <f t="shared" si="1"/>
        <v>304896.5</v>
      </c>
      <c r="H216" s="43">
        <v>60</v>
      </c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>
      <c r="A217" s="40" t="s">
        <v>496</v>
      </c>
      <c r="B217" s="41" t="s">
        <v>534</v>
      </c>
      <c r="C217" s="41"/>
      <c r="D217" s="42">
        <v>52.67</v>
      </c>
      <c r="E217" s="42">
        <v>39.5</v>
      </c>
      <c r="F217" s="25">
        <f t="shared" si="0"/>
        <v>231063.29</v>
      </c>
      <c r="G217" s="25">
        <f t="shared" si="1"/>
        <v>173286.5</v>
      </c>
      <c r="H217" s="43">
        <v>36</v>
      </c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>
      <c r="A218" s="40" t="s">
        <v>496</v>
      </c>
      <c r="B218" s="22" t="s">
        <v>535</v>
      </c>
      <c r="C218" s="22" t="s">
        <v>506</v>
      </c>
      <c r="D218" s="24">
        <v>50.67</v>
      </c>
      <c r="E218" s="24">
        <v>38</v>
      </c>
      <c r="F218" s="25">
        <f t="shared" si="0"/>
        <v>222289.29</v>
      </c>
      <c r="G218" s="25">
        <f t="shared" si="1"/>
        <v>166706</v>
      </c>
      <c r="H218" s="29">
        <v>28</v>
      </c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>
      <c r="A219" s="40" t="s">
        <v>496</v>
      </c>
      <c r="B219" s="22" t="s">
        <v>536</v>
      </c>
      <c r="C219" s="22" t="s">
        <v>314</v>
      </c>
      <c r="D219" s="24">
        <v>25.33</v>
      </c>
      <c r="E219" s="24">
        <v>19</v>
      </c>
      <c r="F219" s="25">
        <f t="shared" si="0"/>
        <v>111122.70999999999</v>
      </c>
      <c r="G219" s="25">
        <f t="shared" si="1"/>
        <v>83353</v>
      </c>
      <c r="H219" s="29">
        <v>16</v>
      </c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>
      <c r="A220" s="40" t="s">
        <v>496</v>
      </c>
      <c r="B220" s="22" t="s">
        <v>537</v>
      </c>
      <c r="C220" s="22" t="s">
        <v>538</v>
      </c>
      <c r="D220" s="24">
        <v>39.93</v>
      </c>
      <c r="E220" s="24">
        <v>29.95</v>
      </c>
      <c r="F220" s="25">
        <f t="shared" si="0"/>
        <v>175172.91</v>
      </c>
      <c r="G220" s="25">
        <f t="shared" si="1"/>
        <v>131390.65</v>
      </c>
      <c r="H220" s="29">
        <v>21</v>
      </c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>
      <c r="A221" s="40" t="s">
        <v>496</v>
      </c>
      <c r="B221" s="22" t="s">
        <v>539</v>
      </c>
      <c r="C221" s="22" t="s">
        <v>538</v>
      </c>
      <c r="D221" s="24">
        <v>26</v>
      </c>
      <c r="E221" s="24">
        <v>19.5</v>
      </c>
      <c r="F221" s="25">
        <f t="shared" si="0"/>
        <v>114062</v>
      </c>
      <c r="G221" s="25">
        <f t="shared" si="1"/>
        <v>85546.500000000015</v>
      </c>
      <c r="H221" s="29">
        <v>14</v>
      </c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>
      <c r="A222" s="40" t="s">
        <v>496</v>
      </c>
      <c r="B222" s="22" t="s">
        <v>540</v>
      </c>
      <c r="C222" s="22" t="s">
        <v>541</v>
      </c>
      <c r="D222" s="24">
        <v>55.33</v>
      </c>
      <c r="E222" s="24">
        <v>41.5</v>
      </c>
      <c r="F222" s="25">
        <f t="shared" si="0"/>
        <v>242732.71</v>
      </c>
      <c r="G222" s="25">
        <f t="shared" si="1"/>
        <v>182060.5</v>
      </c>
      <c r="H222" s="29">
        <v>25</v>
      </c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>
      <c r="A223" s="40" t="s">
        <v>496</v>
      </c>
      <c r="B223" s="22" t="s">
        <v>542</v>
      </c>
      <c r="C223" s="22" t="s">
        <v>541</v>
      </c>
      <c r="D223" s="24">
        <v>55.33</v>
      </c>
      <c r="E223" s="24">
        <v>41.5</v>
      </c>
      <c r="F223" s="25">
        <f t="shared" si="0"/>
        <v>242732.71</v>
      </c>
      <c r="G223" s="25">
        <f t="shared" si="1"/>
        <v>182060.5</v>
      </c>
      <c r="H223" s="29">
        <v>25</v>
      </c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>
      <c r="A224" s="40" t="s">
        <v>496</v>
      </c>
      <c r="B224" s="22" t="s">
        <v>543</v>
      </c>
      <c r="C224" s="22" t="s">
        <v>541</v>
      </c>
      <c r="D224" s="24">
        <v>55.33</v>
      </c>
      <c r="E224" s="24">
        <v>41.5</v>
      </c>
      <c r="F224" s="25">
        <f t="shared" si="0"/>
        <v>242732.71</v>
      </c>
      <c r="G224" s="25">
        <f t="shared" si="1"/>
        <v>182060.5</v>
      </c>
      <c r="H224" s="29">
        <v>25</v>
      </c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>
      <c r="A225" s="21" t="s">
        <v>544</v>
      </c>
      <c r="B225" s="22" t="s">
        <v>545</v>
      </c>
      <c r="C225" s="22" t="s">
        <v>546</v>
      </c>
      <c r="D225" s="24">
        <v>9</v>
      </c>
      <c r="E225" s="24">
        <v>6.75</v>
      </c>
      <c r="F225" s="25">
        <f t="shared" si="0"/>
        <v>39483</v>
      </c>
      <c r="G225" s="25">
        <f t="shared" si="1"/>
        <v>29612.25</v>
      </c>
      <c r="H225" s="29">
        <v>5</v>
      </c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>
      <c r="A226" s="21" t="s">
        <v>544</v>
      </c>
      <c r="B226" s="22" t="s">
        <v>547</v>
      </c>
      <c r="C226" s="22" t="s">
        <v>498</v>
      </c>
      <c r="D226" s="24">
        <v>19.329999999999998</v>
      </c>
      <c r="E226" s="24">
        <v>14.5</v>
      </c>
      <c r="F226" s="25">
        <f t="shared" si="0"/>
        <v>84800.709999999992</v>
      </c>
      <c r="G226" s="25">
        <f t="shared" si="1"/>
        <v>63611.5</v>
      </c>
      <c r="H226" s="29">
        <v>10</v>
      </c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>
      <c r="A227" s="21" t="s">
        <v>544</v>
      </c>
      <c r="B227" s="22" t="s">
        <v>548</v>
      </c>
      <c r="C227" s="22" t="s">
        <v>546</v>
      </c>
      <c r="D227" s="24">
        <v>9</v>
      </c>
      <c r="E227" s="24">
        <v>6.75</v>
      </c>
      <c r="F227" s="25">
        <f t="shared" si="0"/>
        <v>39483</v>
      </c>
      <c r="G227" s="25">
        <f t="shared" si="1"/>
        <v>29612.25</v>
      </c>
      <c r="H227" s="29">
        <v>5</v>
      </c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>
      <c r="A228" s="21" t="s">
        <v>544</v>
      </c>
      <c r="B228" s="22" t="s">
        <v>549</v>
      </c>
      <c r="C228" s="22" t="s">
        <v>498</v>
      </c>
      <c r="D228" s="24">
        <v>19.329999999999998</v>
      </c>
      <c r="E228" s="24">
        <v>14.5</v>
      </c>
      <c r="F228" s="25">
        <f t="shared" si="0"/>
        <v>84800.709999999992</v>
      </c>
      <c r="G228" s="25">
        <f t="shared" si="1"/>
        <v>63611.5</v>
      </c>
      <c r="H228" s="29">
        <v>10</v>
      </c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>
      <c r="A229" s="21" t="s">
        <v>544</v>
      </c>
      <c r="B229" s="22" t="s">
        <v>550</v>
      </c>
      <c r="C229" s="22" t="s">
        <v>546</v>
      </c>
      <c r="D229" s="24">
        <v>9</v>
      </c>
      <c r="E229" s="24">
        <v>6.75</v>
      </c>
      <c r="F229" s="25">
        <f t="shared" si="0"/>
        <v>39483</v>
      </c>
      <c r="G229" s="25">
        <f t="shared" si="1"/>
        <v>29612.25</v>
      </c>
      <c r="H229" s="29">
        <v>5</v>
      </c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>
      <c r="A230" s="21" t="s">
        <v>544</v>
      </c>
      <c r="B230" s="22" t="s">
        <v>551</v>
      </c>
      <c r="C230" s="22" t="s">
        <v>498</v>
      </c>
      <c r="D230" s="24">
        <v>19.329999999999998</v>
      </c>
      <c r="E230" s="24">
        <v>14.5</v>
      </c>
      <c r="F230" s="25">
        <f t="shared" si="0"/>
        <v>84800.709999999992</v>
      </c>
      <c r="G230" s="25">
        <f t="shared" si="1"/>
        <v>63611.5</v>
      </c>
      <c r="H230" s="29">
        <v>10</v>
      </c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>
      <c r="A231" s="21" t="s">
        <v>544</v>
      </c>
      <c r="B231" s="22" t="s">
        <v>552</v>
      </c>
      <c r="C231" s="22" t="s">
        <v>546</v>
      </c>
      <c r="D231" s="24">
        <v>9</v>
      </c>
      <c r="E231" s="24">
        <v>6.75</v>
      </c>
      <c r="F231" s="25">
        <f t="shared" si="0"/>
        <v>39483</v>
      </c>
      <c r="G231" s="25">
        <f t="shared" si="1"/>
        <v>29612.25</v>
      </c>
      <c r="H231" s="29">
        <v>5</v>
      </c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>
      <c r="A232" s="21" t="s">
        <v>544</v>
      </c>
      <c r="B232" s="22" t="s">
        <v>553</v>
      </c>
      <c r="C232" s="22" t="s">
        <v>498</v>
      </c>
      <c r="D232" s="24">
        <v>19.329999999999998</v>
      </c>
      <c r="E232" s="24">
        <v>14.5</v>
      </c>
      <c r="F232" s="25">
        <f t="shared" si="0"/>
        <v>84800.709999999992</v>
      </c>
      <c r="G232" s="25">
        <f t="shared" si="1"/>
        <v>63611.5</v>
      </c>
      <c r="H232" s="29">
        <v>10</v>
      </c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>
      <c r="A233" s="21" t="s">
        <v>544</v>
      </c>
      <c r="B233" s="22" t="s">
        <v>554</v>
      </c>
      <c r="C233" s="22" t="s">
        <v>555</v>
      </c>
      <c r="D233" s="24">
        <v>26</v>
      </c>
      <c r="E233" s="24">
        <v>19.5</v>
      </c>
      <c r="F233" s="25">
        <f t="shared" si="0"/>
        <v>114062</v>
      </c>
      <c r="G233" s="25">
        <f t="shared" si="1"/>
        <v>85546.500000000015</v>
      </c>
      <c r="H233" s="29">
        <v>15</v>
      </c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>
      <c r="A234" s="21" t="s">
        <v>544</v>
      </c>
      <c r="B234" s="22" t="s">
        <v>556</v>
      </c>
      <c r="C234" s="22" t="s">
        <v>557</v>
      </c>
      <c r="D234" s="24">
        <v>23.33</v>
      </c>
      <c r="E234" s="24">
        <v>17.5</v>
      </c>
      <c r="F234" s="25">
        <f t="shared" si="0"/>
        <v>102348.70999999999</v>
      </c>
      <c r="G234" s="25">
        <f t="shared" si="1"/>
        <v>76772.5</v>
      </c>
      <c r="H234" s="29">
        <v>15</v>
      </c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>
      <c r="A235" s="21" t="s">
        <v>544</v>
      </c>
      <c r="B235" s="22" t="s">
        <v>558</v>
      </c>
      <c r="C235" s="22" t="s">
        <v>559</v>
      </c>
      <c r="D235" s="24">
        <v>17</v>
      </c>
      <c r="E235" s="24">
        <v>12.75</v>
      </c>
      <c r="F235" s="25">
        <f t="shared" si="0"/>
        <v>74579</v>
      </c>
      <c r="G235" s="25">
        <f t="shared" si="1"/>
        <v>55934.25</v>
      </c>
      <c r="H235" s="29">
        <v>10</v>
      </c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>
      <c r="A236" s="21" t="s">
        <v>544</v>
      </c>
      <c r="B236" s="22" t="s">
        <v>560</v>
      </c>
      <c r="C236" s="22" t="s">
        <v>546</v>
      </c>
      <c r="D236" s="24">
        <v>19.329999999999998</v>
      </c>
      <c r="E236" s="24">
        <v>14.5</v>
      </c>
      <c r="F236" s="25">
        <f t="shared" si="0"/>
        <v>84800.709999999992</v>
      </c>
      <c r="G236" s="25">
        <f t="shared" si="1"/>
        <v>63611.5</v>
      </c>
      <c r="H236" s="29">
        <v>12</v>
      </c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>
      <c r="A237" s="21" t="s">
        <v>544</v>
      </c>
      <c r="B237" s="22" t="s">
        <v>561</v>
      </c>
      <c r="C237" s="22" t="s">
        <v>562</v>
      </c>
      <c r="D237" s="24">
        <v>8.67</v>
      </c>
      <c r="E237" s="24">
        <v>6.5</v>
      </c>
      <c r="F237" s="25">
        <f t="shared" si="0"/>
        <v>38035.29</v>
      </c>
      <c r="G237" s="25">
        <f t="shared" si="1"/>
        <v>28515.5</v>
      </c>
      <c r="H237" s="29">
        <v>5</v>
      </c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>
      <c r="A238" s="21" t="s">
        <v>544</v>
      </c>
      <c r="B238" s="22" t="s">
        <v>563</v>
      </c>
      <c r="C238" s="22" t="s">
        <v>562</v>
      </c>
      <c r="D238" s="24">
        <v>8.67</v>
      </c>
      <c r="E238" s="24">
        <v>6.5</v>
      </c>
      <c r="F238" s="25">
        <f t="shared" si="0"/>
        <v>38035.29</v>
      </c>
      <c r="G238" s="25">
        <f t="shared" si="1"/>
        <v>28515.5</v>
      </c>
      <c r="H238" s="29">
        <v>5</v>
      </c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>
      <c r="A239" s="21" t="s">
        <v>544</v>
      </c>
      <c r="B239" s="22" t="s">
        <v>564</v>
      </c>
      <c r="C239" s="22" t="s">
        <v>565</v>
      </c>
      <c r="D239" s="24">
        <v>33.33</v>
      </c>
      <c r="E239" s="24">
        <v>25</v>
      </c>
      <c r="F239" s="25">
        <f t="shared" si="0"/>
        <v>146218.71</v>
      </c>
      <c r="G239" s="25">
        <f t="shared" si="1"/>
        <v>109675</v>
      </c>
      <c r="H239" s="29">
        <v>22</v>
      </c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>
      <c r="A240" s="21" t="s">
        <v>544</v>
      </c>
      <c r="B240" s="22" t="s">
        <v>566</v>
      </c>
      <c r="C240" s="22" t="s">
        <v>562</v>
      </c>
      <c r="D240" s="24">
        <v>8.67</v>
      </c>
      <c r="E240" s="24">
        <v>6.5</v>
      </c>
      <c r="F240" s="25">
        <f t="shared" si="0"/>
        <v>38035.29</v>
      </c>
      <c r="G240" s="25">
        <f t="shared" si="1"/>
        <v>28515.5</v>
      </c>
      <c r="H240" s="29">
        <v>5</v>
      </c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>
      <c r="A241" s="21" t="s">
        <v>544</v>
      </c>
      <c r="B241" s="22" t="s">
        <v>567</v>
      </c>
      <c r="C241" s="22" t="s">
        <v>498</v>
      </c>
      <c r="D241" s="24">
        <v>20</v>
      </c>
      <c r="E241" s="24">
        <v>15</v>
      </c>
      <c r="F241" s="25">
        <f t="shared" si="0"/>
        <v>87740</v>
      </c>
      <c r="G241" s="25">
        <f t="shared" si="1"/>
        <v>65805</v>
      </c>
      <c r="H241" s="29">
        <v>10</v>
      </c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>
      <c r="A242" s="21" t="s">
        <v>544</v>
      </c>
      <c r="B242" s="22" t="s">
        <v>568</v>
      </c>
      <c r="C242" s="22" t="s">
        <v>569</v>
      </c>
      <c r="D242" s="24">
        <v>9.27</v>
      </c>
      <c r="E242" s="24">
        <v>6.95</v>
      </c>
      <c r="F242" s="25">
        <f t="shared" si="0"/>
        <v>40667.49</v>
      </c>
      <c r="G242" s="25">
        <f t="shared" si="1"/>
        <v>30489.65</v>
      </c>
      <c r="H242" s="29">
        <v>5</v>
      </c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>
      <c r="A243" s="21" t="s">
        <v>544</v>
      </c>
      <c r="B243" s="22" t="s">
        <v>570</v>
      </c>
      <c r="C243" s="22" t="s">
        <v>571</v>
      </c>
      <c r="D243" s="24">
        <v>20.67</v>
      </c>
      <c r="E243" s="24">
        <v>15.5</v>
      </c>
      <c r="F243" s="25">
        <f t="shared" si="0"/>
        <v>90679.290000000008</v>
      </c>
      <c r="G243" s="25">
        <f t="shared" si="1"/>
        <v>67998.5</v>
      </c>
      <c r="H243" s="29">
        <v>13</v>
      </c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>
      <c r="A244" s="21" t="s">
        <v>544</v>
      </c>
      <c r="B244" s="22" t="s">
        <v>572</v>
      </c>
      <c r="C244" s="22" t="s">
        <v>498</v>
      </c>
      <c r="D244" s="24">
        <v>50.67</v>
      </c>
      <c r="E244" s="24">
        <v>38</v>
      </c>
      <c r="F244" s="25">
        <f t="shared" si="0"/>
        <v>222289.29</v>
      </c>
      <c r="G244" s="25">
        <f t="shared" si="1"/>
        <v>166706</v>
      </c>
      <c r="H244" s="29">
        <v>30</v>
      </c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>
      <c r="A245" s="21" t="s">
        <v>544</v>
      </c>
      <c r="B245" s="22" t="s">
        <v>573</v>
      </c>
      <c r="C245" s="22" t="s">
        <v>574</v>
      </c>
      <c r="D245" s="24">
        <v>20</v>
      </c>
      <c r="E245" s="24">
        <v>20</v>
      </c>
      <c r="F245" s="25">
        <f t="shared" si="0"/>
        <v>87740</v>
      </c>
      <c r="G245" s="25">
        <f t="shared" si="1"/>
        <v>87740</v>
      </c>
      <c r="H245" s="29">
        <v>0</v>
      </c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>
      <c r="A246" s="21" t="s">
        <v>544</v>
      </c>
      <c r="B246" s="22" t="s">
        <v>575</v>
      </c>
      <c r="C246" s="22" t="s">
        <v>576</v>
      </c>
      <c r="D246" s="24">
        <v>30.67</v>
      </c>
      <c r="E246" s="24">
        <v>23</v>
      </c>
      <c r="F246" s="25">
        <f t="shared" si="0"/>
        <v>134549.29</v>
      </c>
      <c r="G246" s="25">
        <f t="shared" si="1"/>
        <v>100901</v>
      </c>
      <c r="H246" s="29">
        <v>17</v>
      </c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>
      <c r="A247" s="21" t="s">
        <v>544</v>
      </c>
      <c r="B247" s="22" t="s">
        <v>577</v>
      </c>
      <c r="C247" s="22" t="s">
        <v>578</v>
      </c>
      <c r="D247" s="24">
        <v>56</v>
      </c>
      <c r="E247" s="24">
        <v>42</v>
      </c>
      <c r="F247" s="25">
        <f t="shared" si="0"/>
        <v>245672</v>
      </c>
      <c r="G247" s="25">
        <f t="shared" si="1"/>
        <v>184254</v>
      </c>
      <c r="H247" s="29">
        <v>32</v>
      </c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>
      <c r="A248" s="21" t="s">
        <v>544</v>
      </c>
      <c r="B248" s="22" t="s">
        <v>579</v>
      </c>
      <c r="C248" s="22" t="s">
        <v>66</v>
      </c>
      <c r="D248" s="24">
        <v>32.67</v>
      </c>
      <c r="E248" s="24">
        <v>24.5</v>
      </c>
      <c r="F248" s="25">
        <f t="shared" si="0"/>
        <v>143323.29</v>
      </c>
      <c r="G248" s="25">
        <f t="shared" si="1"/>
        <v>107481.5</v>
      </c>
      <c r="H248" s="29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>
      <c r="A249" s="21" t="s">
        <v>544</v>
      </c>
      <c r="B249" s="22" t="s">
        <v>580</v>
      </c>
      <c r="C249" s="22" t="s">
        <v>581</v>
      </c>
      <c r="D249" s="24">
        <v>153.33000000000001</v>
      </c>
      <c r="E249" s="24">
        <v>115</v>
      </c>
      <c r="F249" s="25">
        <f t="shared" si="0"/>
        <v>672658.71000000008</v>
      </c>
      <c r="G249" s="25">
        <f t="shared" si="1"/>
        <v>504505</v>
      </c>
      <c r="H249" s="29">
        <v>80</v>
      </c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>
      <c r="A250" s="21" t="s">
        <v>582</v>
      </c>
      <c r="B250" s="22" t="s">
        <v>583</v>
      </c>
      <c r="C250" s="22" t="s">
        <v>584</v>
      </c>
      <c r="D250" s="24">
        <v>30</v>
      </c>
      <c r="E250" s="24">
        <v>22.5</v>
      </c>
      <c r="F250" s="25">
        <f t="shared" si="0"/>
        <v>131610</v>
      </c>
      <c r="G250" s="25">
        <f t="shared" si="1"/>
        <v>98707.5</v>
      </c>
      <c r="H250" s="29">
        <v>20</v>
      </c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>
      <c r="A251" s="21" t="s">
        <v>582</v>
      </c>
      <c r="B251" s="22" t="s">
        <v>585</v>
      </c>
      <c r="C251" s="22" t="s">
        <v>586</v>
      </c>
      <c r="D251" s="24">
        <v>26.67</v>
      </c>
      <c r="E251" s="24">
        <v>20</v>
      </c>
      <c r="F251" s="25">
        <f t="shared" si="0"/>
        <v>117001.29000000001</v>
      </c>
      <c r="G251" s="25">
        <f t="shared" si="1"/>
        <v>87740</v>
      </c>
      <c r="H251" s="29">
        <v>16</v>
      </c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>
      <c r="A252" s="21" t="s">
        <v>582</v>
      </c>
      <c r="B252" s="22" t="s">
        <v>587</v>
      </c>
      <c r="C252" s="22" t="s">
        <v>588</v>
      </c>
      <c r="D252" s="24">
        <v>77.33</v>
      </c>
      <c r="E252" s="24">
        <v>58</v>
      </c>
      <c r="F252" s="25">
        <f t="shared" si="0"/>
        <v>339246.71</v>
      </c>
      <c r="G252" s="25">
        <f t="shared" si="1"/>
        <v>254446</v>
      </c>
      <c r="H252" s="29">
        <v>50</v>
      </c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>
      <c r="A253" s="21" t="s">
        <v>582</v>
      </c>
      <c r="B253" s="22" t="s">
        <v>589</v>
      </c>
      <c r="C253" s="22" t="s">
        <v>590</v>
      </c>
      <c r="D253" s="24">
        <v>36.67</v>
      </c>
      <c r="E253" s="24">
        <v>27.5</v>
      </c>
      <c r="F253" s="25">
        <f t="shared" si="0"/>
        <v>160871.29000000004</v>
      </c>
      <c r="G253" s="25">
        <f t="shared" si="1"/>
        <v>120642.5</v>
      </c>
      <c r="H253" s="29">
        <v>25</v>
      </c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>
      <c r="A254" s="21" t="s">
        <v>582</v>
      </c>
      <c r="B254" s="22" t="s">
        <v>591</v>
      </c>
      <c r="C254" s="22" t="s">
        <v>592</v>
      </c>
      <c r="D254" s="24">
        <v>119.33</v>
      </c>
      <c r="E254" s="24">
        <v>89.5</v>
      </c>
      <c r="F254" s="25">
        <f t="shared" si="0"/>
        <v>523500.70999999996</v>
      </c>
      <c r="G254" s="25">
        <f t="shared" si="1"/>
        <v>392636.5</v>
      </c>
      <c r="H254" s="29">
        <v>70</v>
      </c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>
      <c r="A255" s="21" t="s">
        <v>593</v>
      </c>
      <c r="B255" s="22" t="s">
        <v>594</v>
      </c>
      <c r="C255" s="22" t="s">
        <v>595</v>
      </c>
      <c r="D255" s="24">
        <v>26.67</v>
      </c>
      <c r="E255" s="24">
        <v>20</v>
      </c>
      <c r="F255" s="25">
        <f t="shared" si="0"/>
        <v>117001.29000000001</v>
      </c>
      <c r="G255" s="25">
        <f t="shared" si="1"/>
        <v>87740</v>
      </c>
      <c r="H255" s="29">
        <v>18</v>
      </c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>
      <c r="A256" s="21" t="s">
        <v>593</v>
      </c>
      <c r="B256" s="22" t="s">
        <v>596</v>
      </c>
      <c r="C256" s="22" t="s">
        <v>595</v>
      </c>
      <c r="D256" s="24">
        <v>42.67</v>
      </c>
      <c r="E256" s="24">
        <v>32</v>
      </c>
      <c r="F256" s="25">
        <f t="shared" si="0"/>
        <v>187193.29</v>
      </c>
      <c r="G256" s="25">
        <f t="shared" si="1"/>
        <v>140384</v>
      </c>
      <c r="H256" s="29">
        <v>28</v>
      </c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>
      <c r="A257" s="21" t="s">
        <v>593</v>
      </c>
      <c r="B257" s="22" t="s">
        <v>597</v>
      </c>
      <c r="C257" s="22" t="s">
        <v>498</v>
      </c>
      <c r="D257" s="24">
        <v>68</v>
      </c>
      <c r="E257" s="24">
        <v>51</v>
      </c>
      <c r="F257" s="25">
        <f t="shared" si="0"/>
        <v>298316</v>
      </c>
      <c r="G257" s="25">
        <f t="shared" si="1"/>
        <v>223737</v>
      </c>
      <c r="H257" s="29">
        <v>45</v>
      </c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>
      <c r="A258" s="21" t="s">
        <v>598</v>
      </c>
      <c r="B258" s="22" t="s">
        <v>599</v>
      </c>
      <c r="C258" s="22" t="s">
        <v>600</v>
      </c>
      <c r="D258" s="24">
        <v>20</v>
      </c>
      <c r="E258" s="24">
        <v>15</v>
      </c>
      <c r="F258" s="25">
        <f t="shared" ref="F258:F340" si="2">($D258+($D258*0.07))*$K$3</f>
        <v>87740</v>
      </c>
      <c r="G258" s="25">
        <f t="shared" ref="G258:G340" si="3">($E258+($E258*0.07))*$K$3</f>
        <v>65805</v>
      </c>
      <c r="H258" s="29">
        <v>12</v>
      </c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>
      <c r="A259" s="21" t="s">
        <v>598</v>
      </c>
      <c r="B259" s="22" t="s">
        <v>601</v>
      </c>
      <c r="C259" s="22" t="s">
        <v>590</v>
      </c>
      <c r="D259" s="24">
        <v>58.67</v>
      </c>
      <c r="E259" s="24">
        <v>44</v>
      </c>
      <c r="F259" s="25">
        <f t="shared" si="2"/>
        <v>257385.29</v>
      </c>
      <c r="G259" s="25">
        <f t="shared" si="3"/>
        <v>193028</v>
      </c>
      <c r="H259" s="29">
        <v>40</v>
      </c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>
      <c r="A260" s="21" t="s">
        <v>598</v>
      </c>
      <c r="B260" s="22" t="s">
        <v>602</v>
      </c>
      <c r="C260" s="22" t="s">
        <v>595</v>
      </c>
      <c r="D260" s="24">
        <v>45.33</v>
      </c>
      <c r="E260" s="24">
        <v>34</v>
      </c>
      <c r="F260" s="25">
        <f t="shared" si="2"/>
        <v>198862.71</v>
      </c>
      <c r="G260" s="25">
        <f t="shared" si="3"/>
        <v>149158</v>
      </c>
      <c r="H260" s="29">
        <v>30</v>
      </c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>
      <c r="A261" s="21" t="s">
        <v>598</v>
      </c>
      <c r="B261" s="22" t="s">
        <v>603</v>
      </c>
      <c r="C261" s="22" t="s">
        <v>600</v>
      </c>
      <c r="D261" s="24">
        <v>26</v>
      </c>
      <c r="E261" s="24">
        <v>19.5</v>
      </c>
      <c r="F261" s="25">
        <f t="shared" si="2"/>
        <v>114062</v>
      </c>
      <c r="G261" s="25">
        <f t="shared" si="3"/>
        <v>85546.500000000015</v>
      </c>
      <c r="H261" s="29">
        <v>17</v>
      </c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>
      <c r="A262" s="21" t="s">
        <v>598</v>
      </c>
      <c r="B262" s="22" t="s">
        <v>604</v>
      </c>
      <c r="C262" s="22" t="s">
        <v>586</v>
      </c>
      <c r="D262" s="24">
        <v>45.33</v>
      </c>
      <c r="E262" s="24">
        <v>34</v>
      </c>
      <c r="F262" s="25">
        <f t="shared" si="2"/>
        <v>198862.71</v>
      </c>
      <c r="G262" s="25">
        <f t="shared" si="3"/>
        <v>149158</v>
      </c>
      <c r="H262" s="29">
        <v>30</v>
      </c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>
      <c r="A263" s="21" t="s">
        <v>598</v>
      </c>
      <c r="B263" s="22" t="s">
        <v>605</v>
      </c>
      <c r="C263" s="22" t="s">
        <v>606</v>
      </c>
      <c r="D263" s="24">
        <v>23.33</v>
      </c>
      <c r="E263" s="24">
        <v>17.5</v>
      </c>
      <c r="F263" s="25">
        <f t="shared" si="2"/>
        <v>102348.70999999999</v>
      </c>
      <c r="G263" s="25">
        <f t="shared" si="3"/>
        <v>76772.5</v>
      </c>
      <c r="H263" s="29">
        <v>15</v>
      </c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>
      <c r="A264" s="21" t="s">
        <v>598</v>
      </c>
      <c r="B264" s="21" t="s">
        <v>607</v>
      </c>
      <c r="C264" s="21" t="s">
        <v>256</v>
      </c>
      <c r="D264" s="47">
        <v>22</v>
      </c>
      <c r="E264" s="47">
        <v>16.5</v>
      </c>
      <c r="F264" s="25">
        <f t="shared" si="2"/>
        <v>96514</v>
      </c>
      <c r="G264" s="25">
        <f t="shared" si="3"/>
        <v>72385.5</v>
      </c>
      <c r="H264" s="21">
        <v>25</v>
      </c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>
      <c r="A265" s="21" t="s">
        <v>598</v>
      </c>
      <c r="B265" s="22" t="s">
        <v>608</v>
      </c>
      <c r="C265" s="22" t="s">
        <v>609</v>
      </c>
      <c r="D265" s="24">
        <v>275.33</v>
      </c>
      <c r="E265" s="24">
        <v>206.5</v>
      </c>
      <c r="F265" s="25">
        <f t="shared" si="2"/>
        <v>1207872.71</v>
      </c>
      <c r="G265" s="25">
        <f t="shared" si="3"/>
        <v>905915.5</v>
      </c>
      <c r="H265" s="29">
        <v>200</v>
      </c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>
      <c r="A266" s="21" t="s">
        <v>598</v>
      </c>
      <c r="B266" s="22" t="s">
        <v>610</v>
      </c>
      <c r="C266" s="22" t="s">
        <v>576</v>
      </c>
      <c r="D266" s="24">
        <v>80</v>
      </c>
      <c r="E266" s="24">
        <v>60</v>
      </c>
      <c r="F266" s="25">
        <f t="shared" si="2"/>
        <v>350960</v>
      </c>
      <c r="G266" s="25">
        <f t="shared" si="3"/>
        <v>263220</v>
      </c>
      <c r="H266" s="29">
        <v>60</v>
      </c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>
      <c r="A267" s="21" t="s">
        <v>598</v>
      </c>
      <c r="B267" s="22" t="s">
        <v>611</v>
      </c>
      <c r="C267" s="22" t="s">
        <v>590</v>
      </c>
      <c r="D267" s="24">
        <v>42.67</v>
      </c>
      <c r="E267" s="24">
        <v>32</v>
      </c>
      <c r="F267" s="25">
        <f t="shared" si="2"/>
        <v>187193.29</v>
      </c>
      <c r="G267" s="25">
        <f t="shared" si="3"/>
        <v>140384</v>
      </c>
      <c r="H267" s="29">
        <v>30</v>
      </c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>
      <c r="A268" s="21" t="s">
        <v>598</v>
      </c>
      <c r="B268" s="22" t="s">
        <v>612</v>
      </c>
      <c r="C268" s="22" t="s">
        <v>613</v>
      </c>
      <c r="D268" s="24">
        <v>56</v>
      </c>
      <c r="E268" s="24">
        <v>42</v>
      </c>
      <c r="F268" s="25">
        <f t="shared" si="2"/>
        <v>245672</v>
      </c>
      <c r="G268" s="25">
        <f t="shared" si="3"/>
        <v>184254</v>
      </c>
      <c r="H268" s="29">
        <v>40</v>
      </c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>
      <c r="A269" s="21" t="s">
        <v>598</v>
      </c>
      <c r="B269" s="22" t="s">
        <v>614</v>
      </c>
      <c r="C269" s="22" t="s">
        <v>592</v>
      </c>
      <c r="D269" s="24">
        <v>120</v>
      </c>
      <c r="E269" s="24">
        <v>90</v>
      </c>
      <c r="F269" s="25">
        <f t="shared" si="2"/>
        <v>526440</v>
      </c>
      <c r="G269" s="25">
        <f t="shared" si="3"/>
        <v>394830</v>
      </c>
      <c r="H269" s="29">
        <v>85</v>
      </c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>
      <c r="A270" s="21" t="s">
        <v>615</v>
      </c>
      <c r="B270" s="22" t="s">
        <v>616</v>
      </c>
      <c r="C270" s="22"/>
      <c r="D270" s="24">
        <v>96</v>
      </c>
      <c r="E270" s="24">
        <v>72</v>
      </c>
      <c r="F270" s="25">
        <f t="shared" si="2"/>
        <v>421152</v>
      </c>
      <c r="G270" s="25">
        <f t="shared" si="3"/>
        <v>315864</v>
      </c>
      <c r="H270" s="29">
        <v>55</v>
      </c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>
      <c r="A271" s="21" t="s">
        <v>615</v>
      </c>
      <c r="B271" s="22" t="s">
        <v>617</v>
      </c>
      <c r="C271" s="22" t="s">
        <v>590</v>
      </c>
      <c r="D271" s="24">
        <v>42.67</v>
      </c>
      <c r="E271" s="24">
        <v>32</v>
      </c>
      <c r="F271" s="25">
        <f t="shared" si="2"/>
        <v>187193.29</v>
      </c>
      <c r="G271" s="25">
        <f t="shared" si="3"/>
        <v>140384</v>
      </c>
      <c r="H271" s="29">
        <v>30</v>
      </c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>
      <c r="A272" s="21" t="s">
        <v>615</v>
      </c>
      <c r="B272" s="22" t="s">
        <v>618</v>
      </c>
      <c r="C272" s="22" t="s">
        <v>600</v>
      </c>
      <c r="D272" s="24">
        <v>24</v>
      </c>
      <c r="E272" s="24">
        <v>18</v>
      </c>
      <c r="F272" s="25">
        <f t="shared" si="2"/>
        <v>105288</v>
      </c>
      <c r="G272" s="25">
        <f t="shared" si="3"/>
        <v>78966</v>
      </c>
      <c r="H272" s="29">
        <v>15</v>
      </c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>
      <c r="A273" s="21" t="s">
        <v>615</v>
      </c>
      <c r="B273" s="22" t="s">
        <v>619</v>
      </c>
      <c r="C273" s="22" t="s">
        <v>620</v>
      </c>
      <c r="D273" s="24">
        <v>26</v>
      </c>
      <c r="E273" s="24">
        <v>19.5</v>
      </c>
      <c r="F273" s="25">
        <f t="shared" si="2"/>
        <v>114062</v>
      </c>
      <c r="G273" s="25">
        <f t="shared" si="3"/>
        <v>85546.500000000015</v>
      </c>
      <c r="H273" s="30" t="s">
        <v>423</v>
      </c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>
      <c r="A274" s="21" t="s">
        <v>615</v>
      </c>
      <c r="B274" s="22" t="s">
        <v>621</v>
      </c>
      <c r="C274" s="22" t="s">
        <v>620</v>
      </c>
      <c r="D274" s="24">
        <v>33.33</v>
      </c>
      <c r="E274" s="24">
        <v>25</v>
      </c>
      <c r="F274" s="25">
        <f t="shared" si="2"/>
        <v>146218.71</v>
      </c>
      <c r="G274" s="25">
        <f t="shared" si="3"/>
        <v>109675</v>
      </c>
      <c r="H274" s="29">
        <v>23</v>
      </c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>
      <c r="A275" s="21" t="s">
        <v>615</v>
      </c>
      <c r="B275" s="22" t="s">
        <v>622</v>
      </c>
      <c r="C275" s="22" t="s">
        <v>623</v>
      </c>
      <c r="D275" s="24">
        <v>103.33</v>
      </c>
      <c r="E275" s="24">
        <v>77.5</v>
      </c>
      <c r="F275" s="25">
        <f t="shared" si="2"/>
        <v>453308.70999999996</v>
      </c>
      <c r="G275" s="25">
        <f t="shared" si="3"/>
        <v>339992.5</v>
      </c>
      <c r="H275" s="29">
        <v>70</v>
      </c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>
      <c r="A276" s="21" t="s">
        <v>615</v>
      </c>
      <c r="B276" s="41" t="s">
        <v>624</v>
      </c>
      <c r="C276" s="41" t="s">
        <v>513</v>
      </c>
      <c r="D276" s="42">
        <v>40</v>
      </c>
      <c r="E276" s="42">
        <v>30</v>
      </c>
      <c r="F276" s="25">
        <f t="shared" si="2"/>
        <v>175480</v>
      </c>
      <c r="G276" s="25">
        <f t="shared" si="3"/>
        <v>131610</v>
      </c>
      <c r="H276" s="43">
        <v>23</v>
      </c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>
      <c r="A277" s="21" t="s">
        <v>615</v>
      </c>
      <c r="B277" s="41" t="s">
        <v>625</v>
      </c>
      <c r="C277" s="41" t="s">
        <v>513</v>
      </c>
      <c r="D277" s="42">
        <v>35.33</v>
      </c>
      <c r="E277" s="42">
        <v>26.5</v>
      </c>
      <c r="F277" s="25">
        <f t="shared" si="2"/>
        <v>154992.71</v>
      </c>
      <c r="G277" s="25">
        <f t="shared" si="3"/>
        <v>116255.5</v>
      </c>
      <c r="H277" s="46">
        <v>20</v>
      </c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>
      <c r="A278" s="21" t="s">
        <v>615</v>
      </c>
      <c r="B278" s="41" t="s">
        <v>626</v>
      </c>
      <c r="C278" s="41" t="s">
        <v>513</v>
      </c>
      <c r="D278" s="42">
        <v>40</v>
      </c>
      <c r="E278" s="42">
        <v>30</v>
      </c>
      <c r="F278" s="25">
        <f t="shared" si="2"/>
        <v>175480</v>
      </c>
      <c r="G278" s="25">
        <f t="shared" si="3"/>
        <v>131610</v>
      </c>
      <c r="H278" s="43">
        <v>23</v>
      </c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>
      <c r="A279" s="21" t="s">
        <v>615</v>
      </c>
      <c r="B279" s="41" t="s">
        <v>619</v>
      </c>
      <c r="C279" s="41" t="s">
        <v>627</v>
      </c>
      <c r="D279" s="42">
        <v>60</v>
      </c>
      <c r="E279" s="42">
        <v>45</v>
      </c>
      <c r="F279" s="25">
        <f t="shared" si="2"/>
        <v>263220</v>
      </c>
      <c r="G279" s="25">
        <f t="shared" si="3"/>
        <v>197415</v>
      </c>
      <c r="H279" s="43">
        <v>35</v>
      </c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>
      <c r="A280" s="21" t="s">
        <v>615</v>
      </c>
      <c r="B280" s="41" t="s">
        <v>621</v>
      </c>
      <c r="C280" s="41" t="s">
        <v>627</v>
      </c>
      <c r="D280" s="42">
        <v>66.77</v>
      </c>
      <c r="E280" s="42">
        <v>50</v>
      </c>
      <c r="F280" s="25">
        <f t="shared" si="2"/>
        <v>292919.99</v>
      </c>
      <c r="G280" s="25">
        <f t="shared" si="3"/>
        <v>219350</v>
      </c>
      <c r="H280" s="43">
        <v>40</v>
      </c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>
      <c r="A281" s="21" t="s">
        <v>615</v>
      </c>
      <c r="B281" s="41" t="s">
        <v>628</v>
      </c>
      <c r="C281" s="41" t="s">
        <v>629</v>
      </c>
      <c r="D281" s="42">
        <v>11.33</v>
      </c>
      <c r="E281" s="42">
        <v>8.5</v>
      </c>
      <c r="F281" s="25">
        <f t="shared" si="2"/>
        <v>49704.710000000006</v>
      </c>
      <c r="G281" s="25">
        <f t="shared" si="3"/>
        <v>37289.5</v>
      </c>
      <c r="H281" s="43">
        <v>0</v>
      </c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>
      <c r="A282" s="34" t="s">
        <v>615</v>
      </c>
      <c r="B282" s="34" t="s">
        <v>630</v>
      </c>
      <c r="C282" s="34" t="s">
        <v>631</v>
      </c>
      <c r="D282" s="48">
        <v>32.67</v>
      </c>
      <c r="E282" s="48">
        <v>24.5</v>
      </c>
      <c r="F282" s="37">
        <f t="shared" si="2"/>
        <v>143323.29</v>
      </c>
      <c r="G282" s="37">
        <f t="shared" si="3"/>
        <v>107481.5</v>
      </c>
      <c r="H282" s="34">
        <v>20</v>
      </c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>
      <c r="A283" s="21" t="s">
        <v>615</v>
      </c>
      <c r="B283" s="21" t="s">
        <v>632</v>
      </c>
      <c r="C283" s="21" t="s">
        <v>633</v>
      </c>
      <c r="D283" s="47">
        <v>35.33</v>
      </c>
      <c r="E283" s="47">
        <v>19</v>
      </c>
      <c r="F283" s="25">
        <f t="shared" si="2"/>
        <v>154992.71</v>
      </c>
      <c r="G283" s="25">
        <f t="shared" si="3"/>
        <v>83353</v>
      </c>
      <c r="H283" s="21">
        <v>15</v>
      </c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>
      <c r="A284" s="34" t="s">
        <v>615</v>
      </c>
      <c r="B284" s="34" t="s">
        <v>619</v>
      </c>
      <c r="C284" s="34" t="s">
        <v>631</v>
      </c>
      <c r="D284" s="48">
        <v>32.67</v>
      </c>
      <c r="E284" s="48">
        <v>24.5</v>
      </c>
      <c r="F284" s="37">
        <f t="shared" si="2"/>
        <v>143323.29</v>
      </c>
      <c r="G284" s="37">
        <f t="shared" si="3"/>
        <v>107481.5</v>
      </c>
      <c r="H284" s="34">
        <v>20</v>
      </c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>
      <c r="A285" s="21" t="s">
        <v>615</v>
      </c>
      <c r="B285" s="21" t="s">
        <v>634</v>
      </c>
      <c r="C285" s="21" t="s">
        <v>635</v>
      </c>
      <c r="D285" s="47">
        <v>40</v>
      </c>
      <c r="E285" s="47">
        <v>30</v>
      </c>
      <c r="F285" s="25">
        <f t="shared" si="2"/>
        <v>175480</v>
      </c>
      <c r="G285" s="25">
        <f t="shared" si="3"/>
        <v>131610</v>
      </c>
      <c r="H285" s="21">
        <v>20</v>
      </c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>
      <c r="A286" s="21" t="s">
        <v>615</v>
      </c>
      <c r="B286" s="21" t="s">
        <v>619</v>
      </c>
      <c r="C286" s="21" t="s">
        <v>636</v>
      </c>
      <c r="D286" s="47">
        <v>35.33</v>
      </c>
      <c r="E286" s="47">
        <v>26.5</v>
      </c>
      <c r="F286" s="25">
        <f t="shared" si="2"/>
        <v>154992.71</v>
      </c>
      <c r="G286" s="25">
        <f t="shared" si="3"/>
        <v>116255.5</v>
      </c>
      <c r="H286" s="21">
        <v>20</v>
      </c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>
      <c r="A287" s="21" t="s">
        <v>615</v>
      </c>
      <c r="B287" s="21" t="s">
        <v>637</v>
      </c>
      <c r="C287" s="21" t="s">
        <v>638</v>
      </c>
      <c r="D287" s="47">
        <v>62.67</v>
      </c>
      <c r="E287" s="47">
        <v>47</v>
      </c>
      <c r="F287" s="25">
        <f t="shared" si="2"/>
        <v>274933.28999999998</v>
      </c>
      <c r="G287" s="25">
        <f t="shared" si="3"/>
        <v>206189</v>
      </c>
      <c r="H287" s="21">
        <v>35</v>
      </c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>
      <c r="A288" s="21" t="s">
        <v>615</v>
      </c>
      <c r="B288" s="21" t="s">
        <v>639</v>
      </c>
      <c r="C288" s="21" t="s">
        <v>638</v>
      </c>
      <c r="D288" s="47">
        <v>69.33</v>
      </c>
      <c r="E288" s="47">
        <v>52</v>
      </c>
      <c r="F288" s="25">
        <f t="shared" si="2"/>
        <v>304150.70999999996</v>
      </c>
      <c r="G288" s="25">
        <f t="shared" si="3"/>
        <v>228124</v>
      </c>
      <c r="H288" s="21">
        <v>40</v>
      </c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1.5">
      <c r="A289" s="21" t="s">
        <v>640</v>
      </c>
      <c r="B289" s="22" t="s">
        <v>641</v>
      </c>
      <c r="C289" s="22" t="s">
        <v>642</v>
      </c>
      <c r="D289" s="24">
        <v>12.67</v>
      </c>
      <c r="E289" s="24">
        <v>9.5</v>
      </c>
      <c r="F289" s="25">
        <f t="shared" si="2"/>
        <v>55583.29</v>
      </c>
      <c r="G289" s="25">
        <f t="shared" si="3"/>
        <v>41676.5</v>
      </c>
      <c r="H289" s="29">
        <v>5</v>
      </c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>
      <c r="A290" s="21" t="s">
        <v>640</v>
      </c>
      <c r="B290" s="22" t="s">
        <v>643</v>
      </c>
      <c r="C290" s="22" t="s">
        <v>644</v>
      </c>
      <c r="D290" s="24">
        <v>21.33</v>
      </c>
      <c r="E290" s="24">
        <v>16</v>
      </c>
      <c r="F290" s="25">
        <f t="shared" si="2"/>
        <v>93574.709999999992</v>
      </c>
      <c r="G290" s="25">
        <f t="shared" si="3"/>
        <v>70192</v>
      </c>
      <c r="H290" s="29">
        <v>10</v>
      </c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>
      <c r="A291" s="21" t="s">
        <v>640</v>
      </c>
      <c r="B291" s="22" t="s">
        <v>645</v>
      </c>
      <c r="C291" s="22" t="s">
        <v>644</v>
      </c>
      <c r="D291" s="24">
        <v>21.33</v>
      </c>
      <c r="E291" s="24">
        <v>16</v>
      </c>
      <c r="F291" s="25">
        <f t="shared" si="2"/>
        <v>93574.709999999992</v>
      </c>
      <c r="G291" s="25">
        <f t="shared" si="3"/>
        <v>70192</v>
      </c>
      <c r="H291" s="29">
        <v>10</v>
      </c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>
      <c r="A292" s="21" t="s">
        <v>640</v>
      </c>
      <c r="B292" s="22" t="s">
        <v>646</v>
      </c>
      <c r="C292" s="22" t="s">
        <v>647</v>
      </c>
      <c r="D292" s="24">
        <v>16.670000000000002</v>
      </c>
      <c r="E292" s="24">
        <v>12</v>
      </c>
      <c r="F292" s="25">
        <f t="shared" si="2"/>
        <v>73131.290000000008</v>
      </c>
      <c r="G292" s="25">
        <f t="shared" si="3"/>
        <v>52644</v>
      </c>
      <c r="H292" s="29">
        <v>10</v>
      </c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1.5">
      <c r="A293" s="21" t="s">
        <v>640</v>
      </c>
      <c r="B293" s="22" t="s">
        <v>648</v>
      </c>
      <c r="C293" s="22" t="s">
        <v>649</v>
      </c>
      <c r="D293" s="24">
        <v>4.67</v>
      </c>
      <c r="E293" s="24">
        <v>3.5</v>
      </c>
      <c r="F293" s="25">
        <f t="shared" si="2"/>
        <v>20487.29</v>
      </c>
      <c r="G293" s="25">
        <f t="shared" si="3"/>
        <v>15354.5</v>
      </c>
      <c r="H293" s="29">
        <v>0</v>
      </c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1.5">
      <c r="A294" s="21" t="s">
        <v>640</v>
      </c>
      <c r="B294" s="22" t="s">
        <v>650</v>
      </c>
      <c r="C294" s="22" t="s">
        <v>651</v>
      </c>
      <c r="D294" s="24">
        <v>16.670000000000002</v>
      </c>
      <c r="E294" s="24">
        <v>12.5</v>
      </c>
      <c r="F294" s="25">
        <f t="shared" si="2"/>
        <v>73131.290000000008</v>
      </c>
      <c r="G294" s="25">
        <f t="shared" si="3"/>
        <v>54837.5</v>
      </c>
      <c r="H294" s="29">
        <v>10</v>
      </c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1.5">
      <c r="A295" s="21" t="s">
        <v>640</v>
      </c>
      <c r="B295" s="22" t="s">
        <v>652</v>
      </c>
      <c r="C295" s="22" t="s">
        <v>653</v>
      </c>
      <c r="D295" s="24">
        <v>23.33</v>
      </c>
      <c r="E295" s="24">
        <v>17.5</v>
      </c>
      <c r="F295" s="25">
        <f t="shared" si="2"/>
        <v>102348.70999999999</v>
      </c>
      <c r="G295" s="25">
        <f t="shared" si="3"/>
        <v>76772.5</v>
      </c>
      <c r="H295" s="29">
        <v>15</v>
      </c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1.5">
      <c r="A296" s="21" t="s">
        <v>640</v>
      </c>
      <c r="B296" s="22" t="s">
        <v>654</v>
      </c>
      <c r="C296" s="22" t="s">
        <v>576</v>
      </c>
      <c r="D296" s="24">
        <v>40</v>
      </c>
      <c r="E296" s="24">
        <v>30</v>
      </c>
      <c r="F296" s="25">
        <f t="shared" si="2"/>
        <v>175480</v>
      </c>
      <c r="G296" s="25">
        <f t="shared" si="3"/>
        <v>131610</v>
      </c>
      <c r="H296" s="29">
        <v>25</v>
      </c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1.5">
      <c r="A297" s="21" t="s">
        <v>640</v>
      </c>
      <c r="B297" s="22" t="s">
        <v>655</v>
      </c>
      <c r="C297" s="22" t="s">
        <v>452</v>
      </c>
      <c r="D297" s="24">
        <v>2.67</v>
      </c>
      <c r="E297" s="24">
        <v>2</v>
      </c>
      <c r="F297" s="25">
        <f t="shared" si="2"/>
        <v>11713.29</v>
      </c>
      <c r="G297" s="25">
        <f t="shared" si="3"/>
        <v>8774</v>
      </c>
      <c r="H297" s="29">
        <v>0</v>
      </c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1.5">
      <c r="A298" s="21" t="s">
        <v>640</v>
      </c>
      <c r="B298" s="22" t="s">
        <v>656</v>
      </c>
      <c r="C298" s="22" t="s">
        <v>498</v>
      </c>
      <c r="D298" s="24">
        <v>6.67</v>
      </c>
      <c r="E298" s="24">
        <v>5</v>
      </c>
      <c r="F298" s="25">
        <f t="shared" si="2"/>
        <v>29261.29</v>
      </c>
      <c r="G298" s="25">
        <f t="shared" si="3"/>
        <v>21935</v>
      </c>
      <c r="H298" s="29">
        <v>0</v>
      </c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1.5">
      <c r="A299" s="21" t="s">
        <v>640</v>
      </c>
      <c r="B299" s="22" t="s">
        <v>657</v>
      </c>
      <c r="C299" s="22" t="s">
        <v>452</v>
      </c>
      <c r="D299" s="24">
        <v>30</v>
      </c>
      <c r="E299" s="24">
        <v>22.5</v>
      </c>
      <c r="F299" s="25">
        <f t="shared" si="2"/>
        <v>131610</v>
      </c>
      <c r="G299" s="25">
        <f t="shared" si="3"/>
        <v>98707.5</v>
      </c>
      <c r="H299" s="30" t="s">
        <v>658</v>
      </c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1.5">
      <c r="A300" s="21" t="s">
        <v>640</v>
      </c>
      <c r="B300" s="22" t="s">
        <v>659</v>
      </c>
      <c r="C300" s="22" t="s">
        <v>660</v>
      </c>
      <c r="D300" s="24">
        <v>19.329999999999998</v>
      </c>
      <c r="E300" s="24">
        <v>14.5</v>
      </c>
      <c r="F300" s="25">
        <f t="shared" si="2"/>
        <v>84800.709999999992</v>
      </c>
      <c r="G300" s="25">
        <f t="shared" si="3"/>
        <v>63611.5</v>
      </c>
      <c r="H300" s="29">
        <v>10</v>
      </c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>
      <c r="A301" s="21" t="s">
        <v>640</v>
      </c>
      <c r="B301" s="22" t="s">
        <v>661</v>
      </c>
      <c r="C301" s="22" t="s">
        <v>662</v>
      </c>
      <c r="D301" s="24">
        <v>20</v>
      </c>
      <c r="E301" s="24">
        <v>15</v>
      </c>
      <c r="F301" s="25">
        <f t="shared" si="2"/>
        <v>87740</v>
      </c>
      <c r="G301" s="25">
        <f t="shared" si="3"/>
        <v>65805</v>
      </c>
      <c r="H301" s="29">
        <v>10</v>
      </c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>
      <c r="A302" s="21" t="s">
        <v>640</v>
      </c>
      <c r="B302" s="22" t="s">
        <v>663</v>
      </c>
      <c r="C302" s="22" t="s">
        <v>664</v>
      </c>
      <c r="D302" s="24">
        <v>8.67</v>
      </c>
      <c r="E302" s="24">
        <v>6.5</v>
      </c>
      <c r="F302" s="25">
        <f t="shared" si="2"/>
        <v>38035.29</v>
      </c>
      <c r="G302" s="25">
        <f t="shared" si="3"/>
        <v>28515.5</v>
      </c>
      <c r="H302" s="29">
        <v>5</v>
      </c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>
      <c r="A303" s="21" t="s">
        <v>640</v>
      </c>
      <c r="B303" s="22" t="s">
        <v>665</v>
      </c>
      <c r="C303" s="22" t="s">
        <v>627</v>
      </c>
      <c r="D303" s="24">
        <v>37.33</v>
      </c>
      <c r="E303" s="24">
        <v>28</v>
      </c>
      <c r="F303" s="25">
        <f t="shared" si="2"/>
        <v>163766.71</v>
      </c>
      <c r="G303" s="25">
        <f t="shared" si="3"/>
        <v>122836</v>
      </c>
      <c r="H303" s="29">
        <v>20</v>
      </c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1.5">
      <c r="A304" s="21" t="s">
        <v>640</v>
      </c>
      <c r="B304" s="22" t="s">
        <v>666</v>
      </c>
      <c r="C304" s="22" t="s">
        <v>667</v>
      </c>
      <c r="D304" s="24">
        <v>14.33</v>
      </c>
      <c r="E304" s="24">
        <v>10.75</v>
      </c>
      <c r="F304" s="25">
        <f t="shared" si="2"/>
        <v>62865.71</v>
      </c>
      <c r="G304" s="25">
        <f t="shared" si="3"/>
        <v>47160.25</v>
      </c>
      <c r="H304" s="29">
        <v>5</v>
      </c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>
      <c r="A305" s="21" t="s">
        <v>640</v>
      </c>
      <c r="B305" s="21" t="s">
        <v>668</v>
      </c>
      <c r="C305" s="21" t="s">
        <v>669</v>
      </c>
      <c r="D305" s="47">
        <v>66.67</v>
      </c>
      <c r="E305" s="47">
        <v>50</v>
      </c>
      <c r="F305" s="25">
        <f t="shared" si="2"/>
        <v>292481.28999999998</v>
      </c>
      <c r="G305" s="25">
        <f t="shared" si="3"/>
        <v>219350</v>
      </c>
      <c r="H305" s="21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>
      <c r="A306" s="21" t="s">
        <v>670</v>
      </c>
      <c r="B306" s="22" t="s">
        <v>671</v>
      </c>
      <c r="C306" s="22" t="s">
        <v>546</v>
      </c>
      <c r="D306" s="24">
        <v>44</v>
      </c>
      <c r="E306" s="24">
        <v>33</v>
      </c>
      <c r="F306" s="25">
        <f t="shared" si="2"/>
        <v>193028</v>
      </c>
      <c r="G306" s="25">
        <f t="shared" si="3"/>
        <v>144771</v>
      </c>
      <c r="H306" s="29">
        <v>31</v>
      </c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>
      <c r="A307" s="21" t="s">
        <v>670</v>
      </c>
      <c r="B307" s="22" t="s">
        <v>671</v>
      </c>
      <c r="C307" s="22" t="s">
        <v>672</v>
      </c>
      <c r="D307" s="24">
        <v>260</v>
      </c>
      <c r="E307" s="24">
        <v>195</v>
      </c>
      <c r="F307" s="25">
        <f t="shared" si="2"/>
        <v>1140620</v>
      </c>
      <c r="G307" s="25">
        <f t="shared" si="3"/>
        <v>855465</v>
      </c>
      <c r="H307" s="29">
        <v>165</v>
      </c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>
      <c r="A308" s="21" t="s">
        <v>670</v>
      </c>
      <c r="B308" s="22" t="s">
        <v>673</v>
      </c>
      <c r="C308" s="22" t="s">
        <v>649</v>
      </c>
      <c r="D308" s="24">
        <v>6.67</v>
      </c>
      <c r="E308" s="24">
        <v>5</v>
      </c>
      <c r="F308" s="25">
        <f t="shared" si="2"/>
        <v>29261.29</v>
      </c>
      <c r="G308" s="25">
        <f t="shared" si="3"/>
        <v>21935</v>
      </c>
      <c r="H308" s="29">
        <v>0</v>
      </c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>
      <c r="A309" s="21" t="s">
        <v>670</v>
      </c>
      <c r="B309" s="22" t="s">
        <v>674</v>
      </c>
      <c r="C309" s="49" t="s">
        <v>675</v>
      </c>
      <c r="D309" s="24">
        <v>32.67</v>
      </c>
      <c r="E309" s="24">
        <v>24.5</v>
      </c>
      <c r="F309" s="25">
        <f t="shared" si="2"/>
        <v>143323.29</v>
      </c>
      <c r="G309" s="25">
        <f t="shared" si="3"/>
        <v>107481.5</v>
      </c>
      <c r="H309" s="29">
        <v>20</v>
      </c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>
      <c r="A310" s="21" t="s">
        <v>676</v>
      </c>
      <c r="B310" s="49" t="s">
        <v>507</v>
      </c>
      <c r="C310" s="49" t="s">
        <v>677</v>
      </c>
      <c r="D310" s="24">
        <v>60.67</v>
      </c>
      <c r="E310" s="24">
        <v>45.5</v>
      </c>
      <c r="F310" s="25">
        <f t="shared" si="2"/>
        <v>266159.28999999998</v>
      </c>
      <c r="G310" s="25">
        <f t="shared" si="3"/>
        <v>199608.5</v>
      </c>
      <c r="H310" s="29">
        <v>40</v>
      </c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>
      <c r="A311" s="21" t="s">
        <v>676</v>
      </c>
      <c r="B311" s="49" t="s">
        <v>678</v>
      </c>
      <c r="C311" s="49" t="s">
        <v>679</v>
      </c>
      <c r="D311" s="24">
        <v>16.670000000000002</v>
      </c>
      <c r="E311" s="24">
        <v>12.5</v>
      </c>
      <c r="F311" s="25">
        <f t="shared" si="2"/>
        <v>73131.290000000008</v>
      </c>
      <c r="G311" s="25">
        <f t="shared" si="3"/>
        <v>54837.5</v>
      </c>
      <c r="H311" s="29">
        <v>10</v>
      </c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>
      <c r="A312" s="21" t="s">
        <v>676</v>
      </c>
      <c r="B312" s="49" t="s">
        <v>680</v>
      </c>
      <c r="C312" s="49" t="s">
        <v>681</v>
      </c>
      <c r="D312" s="24">
        <v>11.33</v>
      </c>
      <c r="E312" s="24">
        <v>8.5</v>
      </c>
      <c r="F312" s="25">
        <f t="shared" si="2"/>
        <v>49704.710000000006</v>
      </c>
      <c r="G312" s="25">
        <f t="shared" si="3"/>
        <v>37289.5</v>
      </c>
      <c r="H312" s="29">
        <v>5</v>
      </c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>
      <c r="A313" s="21" t="s">
        <v>676</v>
      </c>
      <c r="B313" s="49" t="s">
        <v>682</v>
      </c>
      <c r="C313" s="49" t="s">
        <v>679</v>
      </c>
      <c r="D313" s="24">
        <v>16.670000000000002</v>
      </c>
      <c r="E313" s="24">
        <v>12.5</v>
      </c>
      <c r="F313" s="25">
        <f t="shared" si="2"/>
        <v>73131.290000000008</v>
      </c>
      <c r="G313" s="25">
        <f t="shared" si="3"/>
        <v>54837.5</v>
      </c>
      <c r="H313" s="29">
        <v>10</v>
      </c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1.5">
      <c r="A314" s="21" t="s">
        <v>676</v>
      </c>
      <c r="B314" s="49" t="s">
        <v>683</v>
      </c>
      <c r="C314" s="49" t="s">
        <v>684</v>
      </c>
      <c r="D314" s="24">
        <v>11.67</v>
      </c>
      <c r="E314" s="24">
        <v>8.75</v>
      </c>
      <c r="F314" s="25">
        <f t="shared" si="2"/>
        <v>51196.29</v>
      </c>
      <c r="G314" s="25">
        <f t="shared" si="3"/>
        <v>38386.25</v>
      </c>
      <c r="H314" s="29">
        <v>5</v>
      </c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1.5">
      <c r="A315" s="21" t="s">
        <v>676</v>
      </c>
      <c r="B315" s="49" t="s">
        <v>685</v>
      </c>
      <c r="C315" s="49" t="s">
        <v>684</v>
      </c>
      <c r="D315" s="24">
        <v>11.67</v>
      </c>
      <c r="E315" s="24">
        <v>8.75</v>
      </c>
      <c r="F315" s="25">
        <f t="shared" si="2"/>
        <v>51196.29</v>
      </c>
      <c r="G315" s="25">
        <f t="shared" si="3"/>
        <v>38386.25</v>
      </c>
      <c r="H315" s="29">
        <v>5</v>
      </c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>
      <c r="A316" s="21" t="s">
        <v>676</v>
      </c>
      <c r="B316" s="49" t="s">
        <v>686</v>
      </c>
      <c r="C316" s="49" t="s">
        <v>588</v>
      </c>
      <c r="D316" s="24">
        <v>16</v>
      </c>
      <c r="E316" s="24">
        <v>12</v>
      </c>
      <c r="F316" s="25">
        <f t="shared" si="2"/>
        <v>70192</v>
      </c>
      <c r="G316" s="25">
        <f t="shared" si="3"/>
        <v>52644</v>
      </c>
      <c r="H316" s="29">
        <v>10</v>
      </c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>
      <c r="A317" s="21" t="s">
        <v>676</v>
      </c>
      <c r="B317" s="49" t="s">
        <v>687</v>
      </c>
      <c r="C317" s="49" t="s">
        <v>688</v>
      </c>
      <c r="D317" s="24">
        <v>16</v>
      </c>
      <c r="E317" s="24">
        <v>12</v>
      </c>
      <c r="F317" s="25">
        <f t="shared" si="2"/>
        <v>70192</v>
      </c>
      <c r="G317" s="25">
        <f t="shared" si="3"/>
        <v>52644</v>
      </c>
      <c r="H317" s="29">
        <v>10</v>
      </c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>
      <c r="A318" s="21" t="s">
        <v>676</v>
      </c>
      <c r="B318" s="49" t="s">
        <v>494</v>
      </c>
      <c r="C318" s="49" t="s">
        <v>689</v>
      </c>
      <c r="D318" s="24">
        <v>11.33</v>
      </c>
      <c r="E318" s="24">
        <v>8.5</v>
      </c>
      <c r="F318" s="25">
        <f t="shared" si="2"/>
        <v>49704.710000000006</v>
      </c>
      <c r="G318" s="25">
        <f t="shared" si="3"/>
        <v>37289.5</v>
      </c>
      <c r="H318" s="29">
        <v>5</v>
      </c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>
      <c r="A319" s="21" t="s">
        <v>690</v>
      </c>
      <c r="B319" s="49" t="s">
        <v>691</v>
      </c>
      <c r="C319" s="49" t="s">
        <v>452</v>
      </c>
      <c r="D319" s="24">
        <v>233.33</v>
      </c>
      <c r="E319" s="24">
        <v>175</v>
      </c>
      <c r="F319" s="25">
        <f t="shared" si="2"/>
        <v>1023618.7100000001</v>
      </c>
      <c r="G319" s="25">
        <f t="shared" si="3"/>
        <v>767725</v>
      </c>
      <c r="H319" s="29">
        <v>150</v>
      </c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1.5">
      <c r="A320" s="21" t="s">
        <v>690</v>
      </c>
      <c r="B320" s="49" t="s">
        <v>692</v>
      </c>
      <c r="C320" s="49" t="s">
        <v>442</v>
      </c>
      <c r="D320" s="24">
        <v>126.67</v>
      </c>
      <c r="E320" s="24">
        <v>95</v>
      </c>
      <c r="F320" s="25">
        <f t="shared" si="2"/>
        <v>555701.29</v>
      </c>
      <c r="G320" s="25">
        <f t="shared" si="3"/>
        <v>416765</v>
      </c>
      <c r="H320" s="29">
        <v>95</v>
      </c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>
      <c r="A321" s="21" t="s">
        <v>690</v>
      </c>
      <c r="B321" s="49" t="s">
        <v>693</v>
      </c>
      <c r="C321" s="49" t="s">
        <v>694</v>
      </c>
      <c r="D321" s="24">
        <v>69.33</v>
      </c>
      <c r="E321" s="24">
        <v>52</v>
      </c>
      <c r="F321" s="25">
        <f t="shared" si="2"/>
        <v>304150.70999999996</v>
      </c>
      <c r="G321" s="25">
        <f t="shared" si="3"/>
        <v>228124</v>
      </c>
      <c r="H321" s="29">
        <v>43</v>
      </c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>
      <c r="A322" s="21" t="s">
        <v>690</v>
      </c>
      <c r="B322" s="49" t="s">
        <v>695</v>
      </c>
      <c r="C322" s="49" t="s">
        <v>696</v>
      </c>
      <c r="D322" s="24">
        <v>86.67</v>
      </c>
      <c r="E322" s="24">
        <v>65</v>
      </c>
      <c r="F322" s="25">
        <f t="shared" si="2"/>
        <v>380221.29000000004</v>
      </c>
      <c r="G322" s="25">
        <f t="shared" si="3"/>
        <v>285155</v>
      </c>
      <c r="H322" s="29">
        <v>60</v>
      </c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>
      <c r="A323" s="21" t="s">
        <v>697</v>
      </c>
      <c r="B323" s="49" t="s">
        <v>698</v>
      </c>
      <c r="C323" s="49" t="s">
        <v>699</v>
      </c>
      <c r="D323" s="24">
        <v>11.33</v>
      </c>
      <c r="E323" s="24">
        <v>8.5</v>
      </c>
      <c r="F323" s="25">
        <f t="shared" si="2"/>
        <v>49704.710000000006</v>
      </c>
      <c r="G323" s="25">
        <f t="shared" si="3"/>
        <v>37289.5</v>
      </c>
      <c r="H323" s="29">
        <v>5</v>
      </c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>
      <c r="A324" s="21" t="s">
        <v>697</v>
      </c>
      <c r="B324" s="49" t="s">
        <v>700</v>
      </c>
      <c r="C324" s="49" t="s">
        <v>701</v>
      </c>
      <c r="D324" s="24">
        <v>18.329999999999998</v>
      </c>
      <c r="E324" s="24">
        <v>13.75</v>
      </c>
      <c r="F324" s="25">
        <f t="shared" si="2"/>
        <v>80413.709999999992</v>
      </c>
      <c r="G324" s="25">
        <f t="shared" si="3"/>
        <v>60321.25</v>
      </c>
      <c r="H324" s="29">
        <v>10</v>
      </c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>
      <c r="A325" s="21" t="s">
        <v>702</v>
      </c>
      <c r="B325" s="49" t="s">
        <v>703</v>
      </c>
      <c r="C325" s="22" t="s">
        <v>498</v>
      </c>
      <c r="D325" s="50">
        <v>109.33</v>
      </c>
      <c r="E325" s="24">
        <v>82</v>
      </c>
      <c r="F325" s="25">
        <f t="shared" si="2"/>
        <v>479630.70999999996</v>
      </c>
      <c r="G325" s="25">
        <f t="shared" si="3"/>
        <v>359734</v>
      </c>
      <c r="H325" s="29">
        <v>70</v>
      </c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>
      <c r="A326" s="21" t="s">
        <v>702</v>
      </c>
      <c r="B326" s="49" t="s">
        <v>704</v>
      </c>
      <c r="C326" s="22" t="s">
        <v>705</v>
      </c>
      <c r="D326" s="50">
        <v>52.67</v>
      </c>
      <c r="E326" s="24">
        <v>39.5</v>
      </c>
      <c r="F326" s="25">
        <f t="shared" si="2"/>
        <v>231063.29</v>
      </c>
      <c r="G326" s="25">
        <f t="shared" si="3"/>
        <v>173286.5</v>
      </c>
      <c r="H326" s="29">
        <v>30</v>
      </c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>
      <c r="A327" s="21" t="s">
        <v>702</v>
      </c>
      <c r="B327" s="49" t="s">
        <v>706</v>
      </c>
      <c r="C327" s="49" t="s">
        <v>293</v>
      </c>
      <c r="D327" s="24">
        <v>53.33</v>
      </c>
      <c r="E327" s="24">
        <v>40</v>
      </c>
      <c r="F327" s="25">
        <f t="shared" si="2"/>
        <v>233958.71</v>
      </c>
      <c r="G327" s="25">
        <f t="shared" si="3"/>
        <v>175480</v>
      </c>
      <c r="H327" s="29">
        <v>40</v>
      </c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>
      <c r="A328" s="21" t="s">
        <v>702</v>
      </c>
      <c r="B328" s="49" t="s">
        <v>707</v>
      </c>
      <c r="C328" s="49" t="s">
        <v>308</v>
      </c>
      <c r="D328" s="24">
        <v>29.33</v>
      </c>
      <c r="E328" s="24">
        <v>22</v>
      </c>
      <c r="F328" s="25">
        <f t="shared" si="2"/>
        <v>128670.70999999999</v>
      </c>
      <c r="G328" s="25">
        <f t="shared" si="3"/>
        <v>96514</v>
      </c>
      <c r="H328" s="29">
        <v>22</v>
      </c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>
      <c r="A329" s="21" t="s">
        <v>708</v>
      </c>
      <c r="B329" s="49" t="s">
        <v>709</v>
      </c>
      <c r="C329" s="21" t="s">
        <v>710</v>
      </c>
      <c r="D329" s="47">
        <v>32.67</v>
      </c>
      <c r="E329" s="47">
        <v>24.5</v>
      </c>
      <c r="F329" s="25">
        <f t="shared" si="2"/>
        <v>143323.29</v>
      </c>
      <c r="G329" s="25">
        <f t="shared" si="3"/>
        <v>107481.5</v>
      </c>
      <c r="H329" s="21">
        <v>24.5</v>
      </c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1.5">
      <c r="A330" s="21" t="s">
        <v>708</v>
      </c>
      <c r="B330" s="49" t="s">
        <v>711</v>
      </c>
      <c r="C330" s="21" t="s">
        <v>712</v>
      </c>
      <c r="D330" s="47">
        <v>11.67</v>
      </c>
      <c r="E330" s="47">
        <v>8.75</v>
      </c>
      <c r="F330" s="25">
        <f t="shared" si="2"/>
        <v>51196.29</v>
      </c>
      <c r="G330" s="25">
        <f t="shared" si="3"/>
        <v>38386.25</v>
      </c>
      <c r="H330" s="21">
        <v>7</v>
      </c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1.5">
      <c r="A331" s="21" t="s">
        <v>708</v>
      </c>
      <c r="B331" s="49" t="s">
        <v>713</v>
      </c>
      <c r="C331" s="21" t="s">
        <v>623</v>
      </c>
      <c r="D331" s="47">
        <v>35</v>
      </c>
      <c r="E331" s="47">
        <v>26.25</v>
      </c>
      <c r="F331" s="25">
        <f t="shared" si="2"/>
        <v>153545</v>
      </c>
      <c r="G331" s="25">
        <f t="shared" si="3"/>
        <v>115158.75</v>
      </c>
      <c r="H331" s="21">
        <v>19</v>
      </c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>
      <c r="A332" s="21" t="s">
        <v>708</v>
      </c>
      <c r="B332" s="49" t="s">
        <v>714</v>
      </c>
      <c r="C332" s="21" t="s">
        <v>662</v>
      </c>
      <c r="D332" s="47">
        <v>16</v>
      </c>
      <c r="E332" s="47">
        <v>12</v>
      </c>
      <c r="F332" s="25">
        <f t="shared" si="2"/>
        <v>70192</v>
      </c>
      <c r="G332" s="25">
        <f t="shared" si="3"/>
        <v>52644</v>
      </c>
      <c r="H332" s="21">
        <v>8</v>
      </c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>
      <c r="A333" s="21" t="s">
        <v>708</v>
      </c>
      <c r="B333" s="49" t="s">
        <v>715</v>
      </c>
      <c r="C333" s="21" t="s">
        <v>716</v>
      </c>
      <c r="D333" s="47">
        <v>20</v>
      </c>
      <c r="E333" s="47">
        <v>15</v>
      </c>
      <c r="F333" s="25">
        <f t="shared" si="2"/>
        <v>87740</v>
      </c>
      <c r="G333" s="25">
        <f t="shared" si="3"/>
        <v>65805</v>
      </c>
      <c r="H333" s="21">
        <v>10</v>
      </c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>
      <c r="A334" s="21" t="s">
        <v>708</v>
      </c>
      <c r="B334" s="49" t="s">
        <v>717</v>
      </c>
      <c r="C334" s="21" t="s">
        <v>718</v>
      </c>
      <c r="D334" s="47">
        <v>26</v>
      </c>
      <c r="E334" s="47">
        <v>19.5</v>
      </c>
      <c r="F334" s="25">
        <f t="shared" si="2"/>
        <v>114062</v>
      </c>
      <c r="G334" s="25">
        <f t="shared" si="3"/>
        <v>85546.500000000015</v>
      </c>
      <c r="H334" s="21">
        <v>14</v>
      </c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1.5">
      <c r="A335" s="21" t="s">
        <v>708</v>
      </c>
      <c r="B335" s="49" t="s">
        <v>719</v>
      </c>
      <c r="C335" s="21" t="s">
        <v>701</v>
      </c>
      <c r="D335" s="47">
        <v>24.67</v>
      </c>
      <c r="E335" s="47">
        <v>18.5</v>
      </c>
      <c r="F335" s="25">
        <f t="shared" si="2"/>
        <v>108227.29000000001</v>
      </c>
      <c r="G335" s="25">
        <f t="shared" si="3"/>
        <v>81159.5</v>
      </c>
      <c r="H335" s="21">
        <v>15</v>
      </c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1.5">
      <c r="A336" s="21" t="s">
        <v>708</v>
      </c>
      <c r="B336" s="49" t="s">
        <v>720</v>
      </c>
      <c r="C336" s="21" t="s">
        <v>721</v>
      </c>
      <c r="D336" s="47">
        <v>26</v>
      </c>
      <c r="E336" s="47">
        <v>19.5</v>
      </c>
      <c r="F336" s="25">
        <f t="shared" si="2"/>
        <v>114062</v>
      </c>
      <c r="G336" s="25">
        <f t="shared" si="3"/>
        <v>85546.500000000015</v>
      </c>
      <c r="H336" s="21">
        <v>14</v>
      </c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1.5">
      <c r="A337" s="21" t="s">
        <v>722</v>
      </c>
      <c r="B337" s="49" t="s">
        <v>723</v>
      </c>
      <c r="C337" s="51" t="s">
        <v>724</v>
      </c>
      <c r="D337" s="47">
        <v>11.33</v>
      </c>
      <c r="E337" s="47">
        <v>8.5</v>
      </c>
      <c r="F337" s="25">
        <f t="shared" si="2"/>
        <v>49704.710000000006</v>
      </c>
      <c r="G337" s="25">
        <f t="shared" si="3"/>
        <v>37289.5</v>
      </c>
      <c r="H337" s="21">
        <v>0</v>
      </c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1.5">
      <c r="A338" s="21" t="s">
        <v>722</v>
      </c>
      <c r="B338" s="49" t="s">
        <v>725</v>
      </c>
      <c r="C338" s="51" t="s">
        <v>724</v>
      </c>
      <c r="D338" s="47">
        <v>11.33</v>
      </c>
      <c r="E338" s="47">
        <v>8.5</v>
      </c>
      <c r="F338" s="25">
        <f t="shared" si="2"/>
        <v>49704.710000000006</v>
      </c>
      <c r="G338" s="25">
        <f t="shared" si="3"/>
        <v>37289.5</v>
      </c>
      <c r="H338" s="21">
        <v>0</v>
      </c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1.5">
      <c r="A339" s="21" t="s">
        <v>722</v>
      </c>
      <c r="B339" s="49" t="s">
        <v>726</v>
      </c>
      <c r="C339" s="51" t="s">
        <v>727</v>
      </c>
      <c r="D339" s="47">
        <v>11.33</v>
      </c>
      <c r="E339" s="47">
        <v>8.5</v>
      </c>
      <c r="F339" s="25">
        <f t="shared" si="2"/>
        <v>49704.710000000006</v>
      </c>
      <c r="G339" s="25">
        <f t="shared" si="3"/>
        <v>37289.5</v>
      </c>
      <c r="H339" s="21">
        <v>0</v>
      </c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1.5">
      <c r="A340" s="21" t="s">
        <v>722</v>
      </c>
      <c r="B340" s="49" t="s">
        <v>728</v>
      </c>
      <c r="C340" s="51" t="s">
        <v>727</v>
      </c>
      <c r="D340" s="47">
        <v>11.33</v>
      </c>
      <c r="E340" s="47">
        <v>8.5</v>
      </c>
      <c r="F340" s="25">
        <f t="shared" si="2"/>
        <v>49704.710000000006</v>
      </c>
      <c r="G340" s="25">
        <f t="shared" si="3"/>
        <v>37289.5</v>
      </c>
      <c r="H340" s="21">
        <v>0</v>
      </c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>
      <c r="A341" s="21" t="s">
        <v>729</v>
      </c>
      <c r="B341" s="49" t="s">
        <v>729</v>
      </c>
      <c r="C341" s="51"/>
      <c r="D341" s="47">
        <v>0</v>
      </c>
      <c r="E341" s="47">
        <v>0</v>
      </c>
      <c r="F341" s="25">
        <v>0</v>
      </c>
      <c r="G341" s="25">
        <v>0</v>
      </c>
      <c r="H341" s="21">
        <v>0</v>
      </c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>
      <c r="A342" s="18"/>
      <c r="B342" s="18"/>
      <c r="C342" s="18"/>
      <c r="D342" s="52"/>
      <c r="E342" s="52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>
      <c r="A343" s="18"/>
      <c r="B343" s="18"/>
      <c r="C343" s="18"/>
      <c r="D343" s="52"/>
      <c r="E343" s="52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>
      <c r="A344" s="18"/>
      <c r="B344" s="18"/>
      <c r="C344" s="18"/>
      <c r="D344" s="52"/>
      <c r="E344" s="52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>
      <c r="A345" s="18"/>
      <c r="B345" s="18"/>
      <c r="C345" s="18"/>
      <c r="D345" s="52"/>
      <c r="E345" s="52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>
      <c r="A346" s="18"/>
      <c r="B346" s="18"/>
      <c r="C346" s="18"/>
      <c r="D346" s="52"/>
      <c r="E346" s="52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>
      <c r="A347" s="18"/>
      <c r="B347" s="18"/>
      <c r="C347" s="18"/>
      <c r="D347" s="52"/>
      <c r="E347" s="52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>
      <c r="A348" s="18"/>
      <c r="B348" s="18"/>
      <c r="C348" s="18"/>
      <c r="D348" s="52"/>
      <c r="E348" s="52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>
      <c r="A349" s="18"/>
      <c r="B349" s="18"/>
      <c r="C349" s="18"/>
      <c r="D349" s="52"/>
      <c r="E349" s="52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>
      <c r="A350" s="18"/>
      <c r="B350" s="18"/>
      <c r="C350" s="18"/>
      <c r="D350" s="52"/>
      <c r="E350" s="52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>
      <c r="A351" s="18"/>
      <c r="B351" s="18"/>
      <c r="C351" s="18"/>
      <c r="D351" s="52"/>
      <c r="E351" s="52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>
      <c r="A352" s="18"/>
      <c r="B352" s="18"/>
      <c r="C352" s="18"/>
      <c r="D352" s="52"/>
      <c r="E352" s="52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>
      <c r="A353" s="18"/>
      <c r="B353" s="18"/>
      <c r="C353" s="18"/>
      <c r="D353" s="52"/>
      <c r="E353" s="52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>
      <c r="A354" s="18"/>
      <c r="B354" s="18"/>
      <c r="C354" s="18"/>
      <c r="D354" s="52"/>
      <c r="E354" s="52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>
      <c r="A355" s="18"/>
      <c r="B355" s="18"/>
      <c r="C355" s="18"/>
      <c r="D355" s="52"/>
      <c r="E355" s="52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>
      <c r="A356" s="18"/>
      <c r="B356" s="18"/>
      <c r="C356" s="18"/>
      <c r="D356" s="52"/>
      <c r="E356" s="52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>
      <c r="A357" s="18"/>
      <c r="B357" s="18"/>
      <c r="C357" s="18"/>
      <c r="D357" s="52"/>
      <c r="E357" s="52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>
      <c r="A358" s="18"/>
      <c r="B358" s="18"/>
      <c r="C358" s="18"/>
      <c r="D358" s="52"/>
      <c r="E358" s="52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>
      <c r="A359" s="18"/>
      <c r="B359" s="18"/>
      <c r="C359" s="18"/>
      <c r="D359" s="52"/>
      <c r="E359" s="52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>
      <c r="A360" s="18"/>
      <c r="B360" s="18"/>
      <c r="C360" s="18"/>
      <c r="D360" s="52"/>
      <c r="E360" s="52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>
      <c r="A361" s="18"/>
      <c r="B361" s="18"/>
      <c r="C361" s="18"/>
      <c r="D361" s="52"/>
      <c r="E361" s="52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>
      <c r="A362" s="18"/>
      <c r="B362" s="18"/>
      <c r="C362" s="18"/>
      <c r="D362" s="52"/>
      <c r="E362" s="52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>
      <c r="A363" s="18"/>
      <c r="B363" s="18"/>
      <c r="C363" s="18"/>
      <c r="D363" s="52"/>
      <c r="E363" s="52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>
      <c r="A364" s="18"/>
      <c r="B364" s="18"/>
      <c r="C364" s="18"/>
      <c r="D364" s="52"/>
      <c r="E364" s="52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>
      <c r="A365" s="18"/>
      <c r="B365" s="18"/>
      <c r="C365" s="18"/>
      <c r="D365" s="52"/>
      <c r="E365" s="52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>
      <c r="A366" s="18"/>
      <c r="B366" s="18"/>
      <c r="C366" s="18"/>
      <c r="D366" s="52"/>
      <c r="E366" s="52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>
      <c r="A367" s="18"/>
      <c r="B367" s="18"/>
      <c r="C367" s="18"/>
      <c r="D367" s="52"/>
      <c r="E367" s="52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>
      <c r="A368" s="18"/>
      <c r="B368" s="18"/>
      <c r="C368" s="18"/>
      <c r="D368" s="52"/>
      <c r="E368" s="52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>
      <c r="A369" s="18"/>
      <c r="B369" s="18"/>
      <c r="C369" s="18"/>
      <c r="D369" s="52"/>
      <c r="E369" s="52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>
      <c r="A370" s="18"/>
      <c r="B370" s="18"/>
      <c r="C370" s="18"/>
      <c r="D370" s="52"/>
      <c r="E370" s="52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>
      <c r="A371" s="18"/>
      <c r="B371" s="18"/>
      <c r="C371" s="18"/>
      <c r="D371" s="52"/>
      <c r="E371" s="52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>
      <c r="A372" s="18"/>
      <c r="B372" s="18"/>
      <c r="C372" s="18"/>
      <c r="D372" s="52"/>
      <c r="E372" s="52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>
      <c r="A373" s="18"/>
      <c r="B373" s="18"/>
      <c r="C373" s="18"/>
      <c r="D373" s="52"/>
      <c r="E373" s="52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>
      <c r="A374" s="18"/>
      <c r="B374" s="18"/>
      <c r="C374" s="18"/>
      <c r="D374" s="52"/>
      <c r="E374" s="52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>
      <c r="A375" s="18"/>
      <c r="B375" s="18"/>
      <c r="C375" s="18"/>
      <c r="D375" s="52"/>
      <c r="E375" s="52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>
      <c r="A376" s="18"/>
      <c r="B376" s="18"/>
      <c r="C376" s="18"/>
      <c r="D376" s="52"/>
      <c r="E376" s="52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>
      <c r="A377" s="18"/>
      <c r="B377" s="18"/>
      <c r="C377" s="18"/>
      <c r="D377" s="52"/>
      <c r="E377" s="52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>
      <c r="A378" s="18"/>
      <c r="B378" s="18"/>
      <c r="C378" s="18"/>
      <c r="D378" s="52"/>
      <c r="E378" s="52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>
      <c r="A379" s="18"/>
      <c r="B379" s="18"/>
      <c r="C379" s="18"/>
      <c r="D379" s="52"/>
      <c r="E379" s="52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>
      <c r="A380" s="18"/>
      <c r="B380" s="18"/>
      <c r="C380" s="18"/>
      <c r="D380" s="52"/>
      <c r="E380" s="52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>
      <c r="A381" s="18"/>
      <c r="B381" s="18"/>
      <c r="C381" s="18"/>
      <c r="D381" s="52"/>
      <c r="E381" s="52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>
      <c r="A382" s="18"/>
      <c r="B382" s="18"/>
      <c r="C382" s="18"/>
      <c r="D382" s="52"/>
      <c r="E382" s="52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>
      <c r="A383" s="18"/>
      <c r="B383" s="18"/>
      <c r="C383" s="18"/>
      <c r="D383" s="52"/>
      <c r="E383" s="52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>
      <c r="A384" s="18"/>
      <c r="B384" s="18"/>
      <c r="C384" s="18"/>
      <c r="D384" s="52"/>
      <c r="E384" s="52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>
      <c r="A385" s="18"/>
      <c r="B385" s="18"/>
      <c r="C385" s="18"/>
      <c r="D385" s="52"/>
      <c r="E385" s="52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>
      <c r="A386" s="18"/>
      <c r="B386" s="18"/>
      <c r="C386" s="18"/>
      <c r="D386" s="52"/>
      <c r="E386" s="52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>
      <c r="A387" s="18"/>
      <c r="B387" s="18"/>
      <c r="C387" s="18"/>
      <c r="D387" s="52"/>
      <c r="E387" s="52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>
      <c r="A388" s="18"/>
      <c r="B388" s="18"/>
      <c r="C388" s="18"/>
      <c r="D388" s="52"/>
      <c r="E388" s="52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>
      <c r="A389" s="18"/>
      <c r="B389" s="18"/>
      <c r="C389" s="18"/>
      <c r="D389" s="52"/>
      <c r="E389" s="52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>
      <c r="A390" s="18"/>
      <c r="B390" s="18"/>
      <c r="C390" s="18"/>
      <c r="D390" s="52"/>
      <c r="E390" s="52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>
      <c r="A391" s="18"/>
      <c r="B391" s="18"/>
      <c r="C391" s="18"/>
      <c r="D391" s="52"/>
      <c r="E391" s="52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>
      <c r="A392" s="18"/>
      <c r="B392" s="18"/>
      <c r="C392" s="18"/>
      <c r="D392" s="52"/>
      <c r="E392" s="52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>
      <c r="A393" s="18"/>
      <c r="B393" s="18"/>
      <c r="C393" s="18"/>
      <c r="D393" s="52"/>
      <c r="E393" s="52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>
      <c r="A394" s="18"/>
      <c r="B394" s="18"/>
      <c r="C394" s="18"/>
      <c r="D394" s="52"/>
      <c r="E394" s="52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>
      <c r="A395" s="18"/>
      <c r="B395" s="18"/>
      <c r="C395" s="18"/>
      <c r="D395" s="52"/>
      <c r="E395" s="52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>
      <c r="A396" s="18"/>
      <c r="B396" s="18"/>
      <c r="C396" s="18"/>
      <c r="D396" s="52"/>
      <c r="E396" s="52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>
      <c r="A397" s="18"/>
      <c r="B397" s="18"/>
      <c r="C397" s="18"/>
      <c r="D397" s="52"/>
      <c r="E397" s="52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>
      <c r="A398" s="18"/>
      <c r="B398" s="18"/>
      <c r="C398" s="18"/>
      <c r="D398" s="52"/>
      <c r="E398" s="52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>
      <c r="A399" s="18"/>
      <c r="B399" s="18"/>
      <c r="C399" s="18"/>
      <c r="D399" s="52"/>
      <c r="E399" s="52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>
      <c r="A400" s="18"/>
      <c r="B400" s="18"/>
      <c r="C400" s="18"/>
      <c r="D400" s="52"/>
      <c r="E400" s="52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>
      <c r="A401" s="18"/>
      <c r="B401" s="18"/>
      <c r="C401" s="18"/>
      <c r="D401" s="52"/>
      <c r="E401" s="52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>
      <c r="A402" s="18"/>
      <c r="B402" s="18"/>
      <c r="C402" s="18"/>
      <c r="D402" s="52"/>
      <c r="E402" s="52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>
      <c r="A403" s="18"/>
      <c r="B403" s="18"/>
      <c r="C403" s="18"/>
      <c r="D403" s="52"/>
      <c r="E403" s="52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>
      <c r="A404" s="18"/>
      <c r="B404" s="18"/>
      <c r="C404" s="18"/>
      <c r="D404" s="52"/>
      <c r="E404" s="52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>
      <c r="A405" s="18"/>
      <c r="B405" s="18"/>
      <c r="C405" s="18"/>
      <c r="D405" s="52"/>
      <c r="E405" s="52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>
      <c r="A406" s="18"/>
      <c r="B406" s="18"/>
      <c r="C406" s="18"/>
      <c r="D406" s="52"/>
      <c r="E406" s="52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>
      <c r="A407" s="18"/>
      <c r="B407" s="18"/>
      <c r="C407" s="18"/>
      <c r="D407" s="52"/>
      <c r="E407" s="52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>
      <c r="A408" s="18"/>
      <c r="B408" s="18"/>
      <c r="C408" s="18"/>
      <c r="D408" s="52"/>
      <c r="E408" s="52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>
      <c r="A409" s="18"/>
      <c r="B409" s="18"/>
      <c r="C409" s="18"/>
      <c r="D409" s="52"/>
      <c r="E409" s="52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>
      <c r="A410" s="18"/>
      <c r="B410" s="18"/>
      <c r="C410" s="18"/>
      <c r="D410" s="52"/>
      <c r="E410" s="52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>
      <c r="A411" s="18"/>
      <c r="B411" s="18"/>
      <c r="C411" s="18"/>
      <c r="D411" s="52"/>
      <c r="E411" s="52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>
      <c r="A412" s="18"/>
      <c r="B412" s="18"/>
      <c r="C412" s="18"/>
      <c r="D412" s="52"/>
      <c r="E412" s="52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>
      <c r="A413" s="18"/>
      <c r="B413" s="18"/>
      <c r="C413" s="18"/>
      <c r="D413" s="52"/>
      <c r="E413" s="52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>
      <c r="A414" s="18"/>
      <c r="B414" s="18"/>
      <c r="C414" s="18"/>
      <c r="D414" s="52"/>
      <c r="E414" s="52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>
      <c r="A415" s="18"/>
      <c r="B415" s="18"/>
      <c r="C415" s="18"/>
      <c r="D415" s="52"/>
      <c r="E415" s="52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>
      <c r="A416" s="18"/>
      <c r="B416" s="18"/>
      <c r="C416" s="18"/>
      <c r="D416" s="52"/>
      <c r="E416" s="52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>
      <c r="A417" s="18"/>
      <c r="B417" s="18"/>
      <c r="C417" s="18"/>
      <c r="D417" s="52"/>
      <c r="E417" s="52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>
      <c r="A418" s="18"/>
      <c r="B418" s="18"/>
      <c r="C418" s="18"/>
      <c r="D418" s="52"/>
      <c r="E418" s="52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>
      <c r="A419" s="18"/>
      <c r="B419" s="18"/>
      <c r="C419" s="18"/>
      <c r="D419" s="52"/>
      <c r="E419" s="52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>
      <c r="A420" s="18"/>
      <c r="B420" s="18"/>
      <c r="C420" s="18"/>
      <c r="D420" s="52"/>
      <c r="E420" s="52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>
      <c r="A421" s="18"/>
      <c r="B421" s="18"/>
      <c r="C421" s="18"/>
      <c r="D421" s="52"/>
      <c r="E421" s="52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>
      <c r="A422" s="18"/>
      <c r="B422" s="18"/>
      <c r="C422" s="18"/>
      <c r="D422" s="52"/>
      <c r="E422" s="52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>
      <c r="A423" s="18"/>
      <c r="B423" s="18"/>
      <c r="C423" s="18"/>
      <c r="D423" s="52"/>
      <c r="E423" s="52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>
      <c r="A424" s="18"/>
      <c r="B424" s="18"/>
      <c r="C424" s="18"/>
      <c r="D424" s="52"/>
      <c r="E424" s="52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>
      <c r="A425" s="18"/>
      <c r="B425" s="18"/>
      <c r="C425" s="18"/>
      <c r="D425" s="52"/>
      <c r="E425" s="52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>
      <c r="A426" s="18"/>
      <c r="B426" s="18"/>
      <c r="C426" s="18"/>
      <c r="D426" s="52"/>
      <c r="E426" s="52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>
      <c r="A427" s="18"/>
      <c r="B427" s="18"/>
      <c r="C427" s="18"/>
      <c r="D427" s="52"/>
      <c r="E427" s="52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>
      <c r="A428" s="18"/>
      <c r="B428" s="18"/>
      <c r="C428" s="18"/>
      <c r="D428" s="52"/>
      <c r="E428" s="52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>
      <c r="A429" s="18"/>
      <c r="B429" s="18"/>
      <c r="C429" s="18"/>
      <c r="D429" s="52"/>
      <c r="E429" s="52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>
      <c r="A430" s="18"/>
      <c r="B430" s="18"/>
      <c r="C430" s="18"/>
      <c r="D430" s="52"/>
      <c r="E430" s="52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>
      <c r="A431" s="18"/>
      <c r="B431" s="18"/>
      <c r="C431" s="18"/>
      <c r="D431" s="52"/>
      <c r="E431" s="52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>
      <c r="A432" s="18"/>
      <c r="B432" s="18"/>
      <c r="C432" s="18"/>
      <c r="D432" s="52"/>
      <c r="E432" s="52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>
      <c r="A433" s="18"/>
      <c r="B433" s="18"/>
      <c r="C433" s="18"/>
      <c r="D433" s="52"/>
      <c r="E433" s="52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>
      <c r="A434" s="18"/>
      <c r="B434" s="18"/>
      <c r="C434" s="18"/>
      <c r="D434" s="52"/>
      <c r="E434" s="52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>
      <c r="A435" s="18"/>
      <c r="B435" s="18"/>
      <c r="C435" s="18"/>
      <c r="D435" s="52"/>
      <c r="E435" s="52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>
      <c r="A436" s="18"/>
      <c r="B436" s="18"/>
      <c r="C436" s="18"/>
      <c r="D436" s="52"/>
      <c r="E436" s="52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>
      <c r="A437" s="18"/>
      <c r="B437" s="18"/>
      <c r="C437" s="18"/>
      <c r="D437" s="52"/>
      <c r="E437" s="52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>
      <c r="A438" s="18"/>
      <c r="B438" s="18"/>
      <c r="C438" s="18"/>
      <c r="D438" s="52"/>
      <c r="E438" s="52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>
      <c r="A439" s="18"/>
      <c r="B439" s="18"/>
      <c r="C439" s="18"/>
      <c r="D439" s="52"/>
      <c r="E439" s="52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>
      <c r="A440" s="18"/>
      <c r="B440" s="18"/>
      <c r="C440" s="18"/>
      <c r="D440" s="52"/>
      <c r="E440" s="52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>
      <c r="A441" s="18"/>
      <c r="B441" s="18"/>
      <c r="C441" s="18"/>
      <c r="D441" s="52"/>
      <c r="E441" s="52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>
      <c r="A442" s="18"/>
      <c r="B442" s="18"/>
      <c r="C442" s="18"/>
      <c r="D442" s="52"/>
      <c r="E442" s="52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>
      <c r="A443" s="18"/>
      <c r="B443" s="18"/>
      <c r="C443" s="18"/>
      <c r="D443" s="52"/>
      <c r="E443" s="52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>
      <c r="A444" s="18"/>
      <c r="B444" s="18"/>
      <c r="C444" s="18"/>
      <c r="D444" s="52"/>
      <c r="E444" s="52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>
      <c r="A445" s="18"/>
      <c r="B445" s="18"/>
      <c r="C445" s="18"/>
      <c r="D445" s="52"/>
      <c r="E445" s="52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>
      <c r="A446" s="18"/>
      <c r="B446" s="18"/>
      <c r="C446" s="18"/>
      <c r="D446" s="52"/>
      <c r="E446" s="52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>
      <c r="A447" s="18"/>
      <c r="B447" s="18"/>
      <c r="C447" s="18"/>
      <c r="D447" s="52"/>
      <c r="E447" s="52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>
      <c r="A448" s="18"/>
      <c r="B448" s="18"/>
      <c r="C448" s="18"/>
      <c r="D448" s="52"/>
      <c r="E448" s="52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>
      <c r="A449" s="18"/>
      <c r="B449" s="18"/>
      <c r="C449" s="18"/>
      <c r="D449" s="52"/>
      <c r="E449" s="52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>
      <c r="A450" s="18"/>
      <c r="B450" s="18"/>
      <c r="C450" s="18"/>
      <c r="D450" s="52"/>
      <c r="E450" s="52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>
      <c r="A451" s="18"/>
      <c r="B451" s="18"/>
      <c r="C451" s="18"/>
      <c r="D451" s="52"/>
      <c r="E451" s="52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>
      <c r="A452" s="18"/>
      <c r="B452" s="18"/>
      <c r="C452" s="18"/>
      <c r="D452" s="52"/>
      <c r="E452" s="52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>
      <c r="A453" s="18"/>
      <c r="B453" s="18"/>
      <c r="C453" s="18"/>
      <c r="D453" s="52"/>
      <c r="E453" s="52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>
      <c r="A454" s="18"/>
      <c r="B454" s="18"/>
      <c r="C454" s="18"/>
      <c r="D454" s="52"/>
      <c r="E454" s="52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>
      <c r="A455" s="18"/>
      <c r="B455" s="18"/>
      <c r="C455" s="18"/>
      <c r="D455" s="52"/>
      <c r="E455" s="52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>
      <c r="A456" s="18"/>
      <c r="B456" s="18"/>
      <c r="C456" s="18"/>
      <c r="D456" s="52"/>
      <c r="E456" s="52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>
      <c r="A457" s="18"/>
      <c r="B457" s="18"/>
      <c r="C457" s="18"/>
      <c r="D457" s="52"/>
      <c r="E457" s="52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>
      <c r="A458" s="18"/>
      <c r="B458" s="18"/>
      <c r="C458" s="18"/>
      <c r="D458" s="52"/>
      <c r="E458" s="52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>
      <c r="A459" s="18"/>
      <c r="B459" s="18"/>
      <c r="C459" s="18"/>
      <c r="D459" s="52"/>
      <c r="E459" s="52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>
      <c r="A460" s="18"/>
      <c r="B460" s="18"/>
      <c r="C460" s="18"/>
      <c r="D460" s="52"/>
      <c r="E460" s="52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>
      <c r="A461" s="18"/>
      <c r="B461" s="18"/>
      <c r="C461" s="18"/>
      <c r="D461" s="52"/>
      <c r="E461" s="52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>
      <c r="A462" s="18"/>
      <c r="B462" s="18"/>
      <c r="C462" s="18"/>
      <c r="D462" s="52"/>
      <c r="E462" s="52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>
      <c r="A463" s="18"/>
      <c r="B463" s="18"/>
      <c r="C463" s="18"/>
      <c r="D463" s="52"/>
      <c r="E463" s="52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>
      <c r="A464" s="18"/>
      <c r="B464" s="18"/>
      <c r="C464" s="18"/>
      <c r="D464" s="52"/>
      <c r="E464" s="52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>
      <c r="A465" s="18"/>
      <c r="B465" s="18"/>
      <c r="C465" s="18"/>
      <c r="D465" s="52"/>
      <c r="E465" s="52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>
      <c r="A466" s="18"/>
      <c r="B466" s="18"/>
      <c r="C466" s="18"/>
      <c r="D466" s="52"/>
      <c r="E466" s="52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>
      <c r="A467" s="18"/>
      <c r="B467" s="18"/>
      <c r="C467" s="18"/>
      <c r="D467" s="52"/>
      <c r="E467" s="52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>
      <c r="A468" s="18"/>
      <c r="B468" s="18"/>
      <c r="C468" s="18"/>
      <c r="D468" s="52"/>
      <c r="E468" s="52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>
      <c r="A469" s="18"/>
      <c r="B469" s="18"/>
      <c r="C469" s="18"/>
      <c r="D469" s="52"/>
      <c r="E469" s="52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>
      <c r="A470" s="18"/>
      <c r="B470" s="18"/>
      <c r="C470" s="18"/>
      <c r="D470" s="52"/>
      <c r="E470" s="52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>
      <c r="A471" s="18"/>
      <c r="B471" s="18"/>
      <c r="C471" s="18"/>
      <c r="D471" s="52"/>
      <c r="E471" s="52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>
      <c r="A472" s="18"/>
      <c r="B472" s="18"/>
      <c r="C472" s="18"/>
      <c r="D472" s="52"/>
      <c r="E472" s="52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>
      <c r="A473" s="18"/>
      <c r="B473" s="18"/>
      <c r="C473" s="18"/>
      <c r="D473" s="52"/>
      <c r="E473" s="52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>
      <c r="A474" s="18"/>
      <c r="B474" s="18"/>
      <c r="C474" s="18"/>
      <c r="D474" s="52"/>
      <c r="E474" s="52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>
      <c r="A475" s="18"/>
      <c r="B475" s="18"/>
      <c r="C475" s="18"/>
      <c r="D475" s="52"/>
      <c r="E475" s="52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>
      <c r="A476" s="18"/>
      <c r="B476" s="18"/>
      <c r="C476" s="18"/>
      <c r="D476" s="52"/>
      <c r="E476" s="52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>
      <c r="A477" s="18"/>
      <c r="B477" s="18"/>
      <c r="C477" s="18"/>
      <c r="D477" s="52"/>
      <c r="E477" s="52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>
      <c r="A478" s="18"/>
      <c r="B478" s="18"/>
      <c r="C478" s="18"/>
      <c r="D478" s="52"/>
      <c r="E478" s="52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>
      <c r="A479" s="18"/>
      <c r="B479" s="18"/>
      <c r="C479" s="18"/>
      <c r="D479" s="52"/>
      <c r="E479" s="52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>
      <c r="A480" s="18"/>
      <c r="B480" s="18"/>
      <c r="C480" s="18"/>
      <c r="D480" s="52"/>
      <c r="E480" s="52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>
      <c r="A481" s="18"/>
      <c r="B481" s="18"/>
      <c r="C481" s="18"/>
      <c r="D481" s="52"/>
      <c r="E481" s="52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>
      <c r="A482" s="18"/>
      <c r="B482" s="18"/>
      <c r="C482" s="18"/>
      <c r="D482" s="52"/>
      <c r="E482" s="52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>
      <c r="A483" s="18"/>
      <c r="B483" s="18"/>
      <c r="C483" s="18"/>
      <c r="D483" s="52"/>
      <c r="E483" s="52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>
      <c r="A484" s="18"/>
      <c r="B484" s="18"/>
      <c r="C484" s="18"/>
      <c r="D484" s="52"/>
      <c r="E484" s="52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>
      <c r="A485" s="18"/>
      <c r="B485" s="18"/>
      <c r="C485" s="18"/>
      <c r="D485" s="52"/>
      <c r="E485" s="52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>
      <c r="A486" s="18"/>
      <c r="B486" s="18"/>
      <c r="C486" s="18"/>
      <c r="D486" s="52"/>
      <c r="E486" s="52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>
      <c r="A487" s="18"/>
      <c r="B487" s="18"/>
      <c r="C487" s="18"/>
      <c r="D487" s="52"/>
      <c r="E487" s="52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>
      <c r="A488" s="18"/>
      <c r="B488" s="18"/>
      <c r="C488" s="18"/>
      <c r="D488" s="52"/>
      <c r="E488" s="52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>
      <c r="A489" s="18"/>
      <c r="B489" s="18"/>
      <c r="C489" s="18"/>
      <c r="D489" s="52"/>
      <c r="E489" s="52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>
      <c r="A490" s="18"/>
      <c r="B490" s="18"/>
      <c r="C490" s="18"/>
      <c r="D490" s="52"/>
      <c r="E490" s="52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>
      <c r="A491" s="18"/>
      <c r="B491" s="18"/>
      <c r="C491" s="18"/>
      <c r="D491" s="52"/>
      <c r="E491" s="52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>
      <c r="A492" s="18"/>
      <c r="B492" s="18"/>
      <c r="C492" s="18"/>
      <c r="D492" s="52"/>
      <c r="E492" s="52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>
      <c r="A493" s="18"/>
      <c r="B493" s="18"/>
      <c r="C493" s="18"/>
      <c r="D493" s="52"/>
      <c r="E493" s="52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>
      <c r="A494" s="18"/>
      <c r="B494" s="18"/>
      <c r="C494" s="18"/>
      <c r="D494" s="52"/>
      <c r="E494" s="52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>
      <c r="A495" s="18"/>
      <c r="B495" s="18"/>
      <c r="C495" s="18"/>
      <c r="D495" s="52"/>
      <c r="E495" s="52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>
      <c r="A496" s="18"/>
      <c r="B496" s="18"/>
      <c r="C496" s="18"/>
      <c r="D496" s="52"/>
      <c r="E496" s="52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>
      <c r="A497" s="18"/>
      <c r="B497" s="18"/>
      <c r="C497" s="18"/>
      <c r="D497" s="52"/>
      <c r="E497" s="52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>
      <c r="A498" s="18"/>
      <c r="B498" s="18"/>
      <c r="C498" s="18"/>
      <c r="D498" s="52"/>
      <c r="E498" s="52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>
      <c r="A499" s="18"/>
      <c r="B499" s="18"/>
      <c r="C499" s="18"/>
      <c r="D499" s="52"/>
      <c r="E499" s="52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>
      <c r="A500" s="18"/>
      <c r="B500" s="18"/>
      <c r="C500" s="18"/>
      <c r="D500" s="52"/>
      <c r="E500" s="52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>
      <c r="A501" s="18"/>
      <c r="B501" s="18"/>
      <c r="C501" s="18"/>
      <c r="D501" s="52"/>
      <c r="E501" s="52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>
      <c r="A502" s="18"/>
      <c r="B502" s="18"/>
      <c r="C502" s="18"/>
      <c r="D502" s="52"/>
      <c r="E502" s="52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>
      <c r="A503" s="18"/>
      <c r="B503" s="18"/>
      <c r="C503" s="18"/>
      <c r="D503" s="52"/>
      <c r="E503" s="52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>
      <c r="A504" s="18"/>
      <c r="B504" s="18"/>
      <c r="C504" s="18"/>
      <c r="D504" s="52"/>
      <c r="E504" s="52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>
      <c r="A505" s="18"/>
      <c r="B505" s="18"/>
      <c r="C505" s="18"/>
      <c r="D505" s="52"/>
      <c r="E505" s="52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>
      <c r="A506" s="18"/>
      <c r="B506" s="18"/>
      <c r="C506" s="18"/>
      <c r="D506" s="52"/>
      <c r="E506" s="52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>
      <c r="A507" s="18"/>
      <c r="B507" s="18"/>
      <c r="C507" s="18"/>
      <c r="D507" s="52"/>
      <c r="E507" s="52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>
      <c r="A508" s="18"/>
      <c r="B508" s="18"/>
      <c r="C508" s="18"/>
      <c r="D508" s="52"/>
      <c r="E508" s="52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>
      <c r="A509" s="18"/>
      <c r="B509" s="18"/>
      <c r="C509" s="18"/>
      <c r="D509" s="52"/>
      <c r="E509" s="52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>
      <c r="A510" s="18"/>
      <c r="B510" s="18"/>
      <c r="C510" s="18"/>
      <c r="D510" s="52"/>
      <c r="E510" s="52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>
      <c r="A511" s="18"/>
      <c r="B511" s="18"/>
      <c r="C511" s="18"/>
      <c r="D511" s="52"/>
      <c r="E511" s="52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>
      <c r="A512" s="18"/>
      <c r="B512" s="18"/>
      <c r="C512" s="18"/>
      <c r="D512" s="52"/>
      <c r="E512" s="52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>
      <c r="A513" s="18"/>
      <c r="B513" s="18"/>
      <c r="C513" s="18"/>
      <c r="D513" s="52"/>
      <c r="E513" s="52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>
      <c r="A514" s="18"/>
      <c r="B514" s="18"/>
      <c r="C514" s="18"/>
      <c r="D514" s="52"/>
      <c r="E514" s="52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>
      <c r="A515" s="18"/>
      <c r="B515" s="18"/>
      <c r="C515" s="18"/>
      <c r="D515" s="52"/>
      <c r="E515" s="52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>
      <c r="A516" s="18"/>
      <c r="B516" s="18"/>
      <c r="C516" s="18"/>
      <c r="D516" s="52"/>
      <c r="E516" s="52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>
      <c r="A517" s="18"/>
      <c r="B517" s="18"/>
      <c r="C517" s="18"/>
      <c r="D517" s="52"/>
      <c r="E517" s="52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>
      <c r="A518" s="18"/>
      <c r="B518" s="18"/>
      <c r="C518" s="18"/>
      <c r="D518" s="52"/>
      <c r="E518" s="52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>
      <c r="A519" s="18"/>
      <c r="B519" s="18"/>
      <c r="C519" s="18"/>
      <c r="D519" s="52"/>
      <c r="E519" s="52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>
      <c r="A520" s="18"/>
      <c r="B520" s="18"/>
      <c r="C520" s="18"/>
      <c r="D520" s="52"/>
      <c r="E520" s="52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>
      <c r="A521" s="18"/>
      <c r="B521" s="18"/>
      <c r="C521" s="18"/>
      <c r="D521" s="52"/>
      <c r="E521" s="52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>
      <c r="A522" s="18"/>
      <c r="B522" s="18"/>
      <c r="C522" s="18"/>
      <c r="D522" s="52"/>
      <c r="E522" s="52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>
      <c r="A523" s="18"/>
      <c r="B523" s="18"/>
      <c r="C523" s="18"/>
      <c r="D523" s="52"/>
      <c r="E523" s="52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>
      <c r="A524" s="18"/>
      <c r="B524" s="18"/>
      <c r="C524" s="18"/>
      <c r="D524" s="52"/>
      <c r="E524" s="52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>
      <c r="A525" s="18"/>
      <c r="B525" s="18"/>
      <c r="C525" s="18"/>
      <c r="D525" s="52"/>
      <c r="E525" s="52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>
      <c r="A526" s="18"/>
      <c r="B526" s="18"/>
      <c r="C526" s="18"/>
      <c r="D526" s="52"/>
      <c r="E526" s="52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>
      <c r="A527" s="18"/>
      <c r="B527" s="18"/>
      <c r="C527" s="18"/>
      <c r="D527" s="52"/>
      <c r="E527" s="52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>
      <c r="A528" s="18"/>
      <c r="B528" s="18"/>
      <c r="C528" s="18"/>
      <c r="D528" s="52"/>
      <c r="E528" s="52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>
      <c r="A529" s="18"/>
      <c r="B529" s="18"/>
      <c r="C529" s="18"/>
      <c r="D529" s="52"/>
      <c r="E529" s="52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>
      <c r="A530" s="18"/>
      <c r="B530" s="18"/>
      <c r="C530" s="18"/>
      <c r="D530" s="52"/>
      <c r="E530" s="52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>
      <c r="A531" s="18"/>
      <c r="B531" s="18"/>
      <c r="C531" s="18"/>
      <c r="D531" s="52"/>
      <c r="E531" s="52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>
      <c r="A532" s="18"/>
      <c r="B532" s="18"/>
      <c r="C532" s="18"/>
      <c r="D532" s="52"/>
      <c r="E532" s="52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>
      <c r="A533" s="18"/>
      <c r="B533" s="18"/>
      <c r="C533" s="18"/>
      <c r="D533" s="52"/>
      <c r="E533" s="52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>
      <c r="A534" s="18"/>
      <c r="B534" s="18"/>
      <c r="C534" s="18"/>
      <c r="D534" s="52"/>
      <c r="E534" s="52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>
      <c r="A535" s="18"/>
      <c r="B535" s="18"/>
      <c r="C535" s="18"/>
      <c r="D535" s="52"/>
      <c r="E535" s="52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>
      <c r="A536" s="18"/>
      <c r="B536" s="18"/>
      <c r="C536" s="18"/>
      <c r="D536" s="52"/>
      <c r="E536" s="52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>
      <c r="A537" s="18"/>
      <c r="B537" s="18"/>
      <c r="C537" s="18"/>
      <c r="D537" s="52"/>
      <c r="E537" s="52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>
      <c r="A538" s="18"/>
      <c r="B538" s="18"/>
      <c r="C538" s="18"/>
      <c r="D538" s="52"/>
      <c r="E538" s="52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>
      <c r="A539" s="18"/>
      <c r="B539" s="18"/>
      <c r="C539" s="18"/>
      <c r="D539" s="52"/>
      <c r="E539" s="52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>
      <c r="A540" s="18"/>
      <c r="B540" s="18"/>
      <c r="C540" s="18"/>
      <c r="D540" s="52"/>
      <c r="E540" s="52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>
      <c r="A541" s="18"/>
      <c r="B541" s="18"/>
      <c r="C541" s="18"/>
      <c r="D541" s="52"/>
      <c r="E541" s="52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>
      <c r="A542" s="18"/>
      <c r="B542" s="18"/>
      <c r="C542" s="18"/>
      <c r="D542" s="52"/>
      <c r="E542" s="52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>
      <c r="A543" s="18"/>
      <c r="B543" s="18"/>
      <c r="C543" s="18"/>
      <c r="D543" s="52"/>
      <c r="E543" s="52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>
      <c r="A544" s="18"/>
      <c r="B544" s="18"/>
      <c r="C544" s="18"/>
      <c r="D544" s="52"/>
      <c r="E544" s="52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>
      <c r="A545" s="18"/>
      <c r="B545" s="18"/>
      <c r="C545" s="18"/>
      <c r="D545" s="52"/>
      <c r="E545" s="52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>
      <c r="A546" s="18"/>
      <c r="B546" s="18"/>
      <c r="C546" s="18"/>
      <c r="D546" s="52"/>
      <c r="E546" s="52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>
      <c r="A547" s="18"/>
      <c r="B547" s="18"/>
      <c r="C547" s="18"/>
      <c r="D547" s="52"/>
      <c r="E547" s="52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>
      <c r="A548" s="18"/>
      <c r="B548" s="18"/>
      <c r="C548" s="18"/>
      <c r="D548" s="52"/>
      <c r="E548" s="52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>
      <c r="A549" s="18"/>
      <c r="B549" s="18"/>
      <c r="C549" s="18"/>
      <c r="D549" s="52"/>
      <c r="E549" s="52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>
      <c r="A550" s="18"/>
      <c r="B550" s="18"/>
      <c r="C550" s="18"/>
      <c r="D550" s="52"/>
      <c r="E550" s="52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>
      <c r="A551" s="18"/>
      <c r="B551" s="18"/>
      <c r="C551" s="18"/>
      <c r="D551" s="52"/>
      <c r="E551" s="52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>
      <c r="A552" s="18"/>
      <c r="B552" s="18"/>
      <c r="C552" s="18"/>
      <c r="D552" s="52"/>
      <c r="E552" s="52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>
      <c r="A553" s="18"/>
      <c r="B553" s="18"/>
      <c r="C553" s="18"/>
      <c r="D553" s="52"/>
      <c r="E553" s="52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>
      <c r="A554" s="18"/>
      <c r="B554" s="18"/>
      <c r="C554" s="18"/>
      <c r="D554" s="52"/>
      <c r="E554" s="52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>
      <c r="A555" s="18"/>
      <c r="B555" s="18"/>
      <c r="C555" s="18"/>
      <c r="D555" s="52"/>
      <c r="E555" s="52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>
      <c r="A556" s="18"/>
      <c r="B556" s="18"/>
      <c r="C556" s="18"/>
      <c r="D556" s="52"/>
      <c r="E556" s="52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>
      <c r="A557" s="18"/>
      <c r="B557" s="18"/>
      <c r="C557" s="18"/>
      <c r="D557" s="52"/>
      <c r="E557" s="52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>
      <c r="A558" s="18"/>
      <c r="B558" s="18"/>
      <c r="C558" s="18"/>
      <c r="D558" s="52"/>
      <c r="E558" s="52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>
      <c r="A559" s="18"/>
      <c r="B559" s="18"/>
      <c r="C559" s="18"/>
      <c r="D559" s="52"/>
      <c r="E559" s="52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>
      <c r="A560" s="18"/>
      <c r="B560" s="18"/>
      <c r="C560" s="18"/>
      <c r="D560" s="52"/>
      <c r="E560" s="52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>
      <c r="A561" s="18"/>
      <c r="B561" s="18"/>
      <c r="C561" s="18"/>
      <c r="D561" s="52"/>
      <c r="E561" s="52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>
      <c r="A562" s="18"/>
      <c r="B562" s="18"/>
      <c r="C562" s="18"/>
      <c r="D562" s="52"/>
      <c r="E562" s="52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>
      <c r="A563" s="18"/>
      <c r="B563" s="18"/>
      <c r="C563" s="18"/>
      <c r="D563" s="52"/>
      <c r="E563" s="52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>
      <c r="A564" s="18"/>
      <c r="B564" s="18"/>
      <c r="C564" s="18"/>
      <c r="D564" s="52"/>
      <c r="E564" s="52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>
      <c r="A565" s="18"/>
      <c r="B565" s="18"/>
      <c r="C565" s="18"/>
      <c r="D565" s="52"/>
      <c r="E565" s="52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>
      <c r="A566" s="18"/>
      <c r="B566" s="18"/>
      <c r="C566" s="18"/>
      <c r="D566" s="52"/>
      <c r="E566" s="52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>
      <c r="A567" s="18"/>
      <c r="B567" s="18"/>
      <c r="C567" s="18"/>
      <c r="D567" s="52"/>
      <c r="E567" s="52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>
      <c r="A568" s="18"/>
      <c r="B568" s="18"/>
      <c r="C568" s="18"/>
      <c r="D568" s="52"/>
      <c r="E568" s="52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>
      <c r="A569" s="18"/>
      <c r="B569" s="18"/>
      <c r="C569" s="18"/>
      <c r="D569" s="52"/>
      <c r="E569" s="52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>
      <c r="A570" s="18"/>
      <c r="B570" s="18"/>
      <c r="C570" s="18"/>
      <c r="D570" s="52"/>
      <c r="E570" s="52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>
      <c r="A571" s="18"/>
      <c r="B571" s="18"/>
      <c r="C571" s="18"/>
      <c r="D571" s="52"/>
      <c r="E571" s="52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>
      <c r="A572" s="18"/>
      <c r="B572" s="18"/>
      <c r="C572" s="18"/>
      <c r="D572" s="52"/>
      <c r="E572" s="52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>
      <c r="A573" s="18"/>
      <c r="B573" s="18"/>
      <c r="C573" s="18"/>
      <c r="D573" s="52"/>
      <c r="E573" s="52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>
      <c r="A574" s="18"/>
      <c r="B574" s="18"/>
      <c r="C574" s="18"/>
      <c r="D574" s="52"/>
      <c r="E574" s="52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>
      <c r="A575" s="18"/>
      <c r="B575" s="18"/>
      <c r="C575" s="18"/>
      <c r="D575" s="52"/>
      <c r="E575" s="52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>
      <c r="A576" s="18"/>
      <c r="B576" s="18"/>
      <c r="C576" s="18"/>
      <c r="D576" s="52"/>
      <c r="E576" s="52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>
      <c r="A577" s="18"/>
      <c r="B577" s="18"/>
      <c r="C577" s="18"/>
      <c r="D577" s="52"/>
      <c r="E577" s="52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>
      <c r="A578" s="18"/>
      <c r="B578" s="18"/>
      <c r="C578" s="18"/>
      <c r="D578" s="52"/>
      <c r="E578" s="52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>
      <c r="A579" s="18"/>
      <c r="B579" s="18"/>
      <c r="C579" s="18"/>
      <c r="D579" s="52"/>
      <c r="E579" s="52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>
      <c r="A580" s="18"/>
      <c r="B580" s="18"/>
      <c r="C580" s="18"/>
      <c r="D580" s="52"/>
      <c r="E580" s="52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>
      <c r="A581" s="18"/>
      <c r="B581" s="18"/>
      <c r="C581" s="18"/>
      <c r="D581" s="52"/>
      <c r="E581" s="52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>
      <c r="A582" s="18"/>
      <c r="B582" s="18"/>
      <c r="C582" s="18"/>
      <c r="D582" s="52"/>
      <c r="E582" s="52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>
      <c r="A583" s="18"/>
      <c r="B583" s="18"/>
      <c r="C583" s="18"/>
      <c r="D583" s="52"/>
      <c r="E583" s="52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>
      <c r="A584" s="18"/>
      <c r="B584" s="18"/>
      <c r="C584" s="18"/>
      <c r="D584" s="52"/>
      <c r="E584" s="52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>
      <c r="A585" s="18"/>
      <c r="B585" s="18"/>
      <c r="C585" s="18"/>
      <c r="D585" s="52"/>
      <c r="E585" s="52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>
      <c r="A586" s="18"/>
      <c r="B586" s="18"/>
      <c r="C586" s="18"/>
      <c r="D586" s="52"/>
      <c r="E586" s="52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>
      <c r="A587" s="18"/>
      <c r="B587" s="18"/>
      <c r="C587" s="18"/>
      <c r="D587" s="52"/>
      <c r="E587" s="52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>
      <c r="A588" s="18"/>
      <c r="B588" s="18"/>
      <c r="C588" s="18"/>
      <c r="D588" s="52"/>
      <c r="E588" s="52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>
      <c r="A589" s="18"/>
      <c r="B589" s="18"/>
      <c r="C589" s="18"/>
      <c r="D589" s="52"/>
      <c r="E589" s="52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>
      <c r="A590" s="18"/>
      <c r="B590" s="18"/>
      <c r="C590" s="18"/>
      <c r="D590" s="52"/>
      <c r="E590" s="52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>
      <c r="A591" s="18"/>
      <c r="B591" s="18"/>
      <c r="C591" s="18"/>
      <c r="D591" s="52"/>
      <c r="E591" s="52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>
      <c r="A592" s="18"/>
      <c r="B592" s="18"/>
      <c r="C592" s="18"/>
      <c r="D592" s="52"/>
      <c r="E592" s="52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>
      <c r="A593" s="18"/>
      <c r="B593" s="18"/>
      <c r="C593" s="18"/>
      <c r="D593" s="52"/>
      <c r="E593" s="52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>
      <c r="A594" s="18"/>
      <c r="B594" s="18"/>
      <c r="C594" s="18"/>
      <c r="D594" s="52"/>
      <c r="E594" s="52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>
      <c r="A595" s="18"/>
      <c r="B595" s="18"/>
      <c r="C595" s="18"/>
      <c r="D595" s="52"/>
      <c r="E595" s="52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>
      <c r="A596" s="18"/>
      <c r="B596" s="18"/>
      <c r="C596" s="18"/>
      <c r="D596" s="52"/>
      <c r="E596" s="52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>
      <c r="A597" s="18"/>
      <c r="B597" s="18"/>
      <c r="C597" s="18"/>
      <c r="D597" s="52"/>
      <c r="E597" s="52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>
      <c r="A598" s="18"/>
      <c r="B598" s="18"/>
      <c r="C598" s="18"/>
      <c r="D598" s="52"/>
      <c r="E598" s="52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>
      <c r="A599" s="18"/>
      <c r="B599" s="18"/>
      <c r="C599" s="18"/>
      <c r="D599" s="52"/>
      <c r="E599" s="52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>
      <c r="A600" s="18"/>
      <c r="B600" s="18"/>
      <c r="C600" s="18"/>
      <c r="D600" s="52"/>
      <c r="E600" s="52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>
      <c r="A601" s="18"/>
      <c r="B601" s="18"/>
      <c r="C601" s="18"/>
      <c r="D601" s="52"/>
      <c r="E601" s="52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>
      <c r="A602" s="18"/>
      <c r="B602" s="18"/>
      <c r="C602" s="18"/>
      <c r="D602" s="52"/>
      <c r="E602" s="52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>
      <c r="A603" s="18"/>
      <c r="B603" s="18"/>
      <c r="C603" s="18"/>
      <c r="D603" s="52"/>
      <c r="E603" s="52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>
      <c r="A604" s="18"/>
      <c r="B604" s="18"/>
      <c r="C604" s="18"/>
      <c r="D604" s="52"/>
      <c r="E604" s="52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>
      <c r="A605" s="18"/>
      <c r="B605" s="18"/>
      <c r="C605" s="18"/>
      <c r="D605" s="52"/>
      <c r="E605" s="52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>
      <c r="A606" s="18"/>
      <c r="B606" s="18"/>
      <c r="C606" s="18"/>
      <c r="D606" s="52"/>
      <c r="E606" s="52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>
      <c r="A607" s="18"/>
      <c r="B607" s="18"/>
      <c r="C607" s="18"/>
      <c r="D607" s="52"/>
      <c r="E607" s="52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>
      <c r="A608" s="18"/>
      <c r="B608" s="18"/>
      <c r="C608" s="18"/>
      <c r="D608" s="52"/>
      <c r="E608" s="52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>
      <c r="A609" s="18"/>
      <c r="B609" s="18"/>
      <c r="C609" s="18"/>
      <c r="D609" s="52"/>
      <c r="E609" s="52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>
      <c r="A610" s="18"/>
      <c r="B610" s="18"/>
      <c r="C610" s="18"/>
      <c r="D610" s="52"/>
      <c r="E610" s="52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>
      <c r="A611" s="18"/>
      <c r="B611" s="18"/>
      <c r="C611" s="18"/>
      <c r="D611" s="52"/>
      <c r="E611" s="52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>
      <c r="A612" s="18"/>
      <c r="B612" s="18"/>
      <c r="C612" s="18"/>
      <c r="D612" s="52"/>
      <c r="E612" s="52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>
      <c r="A613" s="18"/>
      <c r="B613" s="18"/>
      <c r="C613" s="18"/>
      <c r="D613" s="52"/>
      <c r="E613" s="52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>
      <c r="A614" s="18"/>
      <c r="B614" s="18"/>
      <c r="C614" s="18"/>
      <c r="D614" s="52"/>
      <c r="E614" s="52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>
      <c r="A615" s="18"/>
      <c r="B615" s="18"/>
      <c r="C615" s="18"/>
      <c r="D615" s="52"/>
      <c r="E615" s="52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>
      <c r="A616" s="18"/>
      <c r="B616" s="18"/>
      <c r="C616" s="18"/>
      <c r="D616" s="52"/>
      <c r="E616" s="52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>
      <c r="A617" s="18"/>
      <c r="B617" s="18"/>
      <c r="C617" s="18"/>
      <c r="D617" s="52"/>
      <c r="E617" s="52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>
      <c r="A618" s="18"/>
      <c r="B618" s="18"/>
      <c r="C618" s="18"/>
      <c r="D618" s="52"/>
      <c r="E618" s="52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>
      <c r="A619" s="18"/>
      <c r="B619" s="18"/>
      <c r="C619" s="18"/>
      <c r="D619" s="52"/>
      <c r="E619" s="52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>
      <c r="A620" s="18"/>
      <c r="B620" s="18"/>
      <c r="C620" s="18"/>
      <c r="D620" s="52"/>
      <c r="E620" s="52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>
      <c r="A621" s="18"/>
      <c r="B621" s="18"/>
      <c r="C621" s="18"/>
      <c r="D621" s="52"/>
      <c r="E621" s="52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>
      <c r="A622" s="18"/>
      <c r="B622" s="18"/>
      <c r="C622" s="18"/>
      <c r="D622" s="52"/>
      <c r="E622" s="52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>
      <c r="A623" s="18"/>
      <c r="B623" s="18"/>
      <c r="C623" s="18"/>
      <c r="D623" s="52"/>
      <c r="E623" s="52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>
      <c r="A624" s="18"/>
      <c r="B624" s="18"/>
      <c r="C624" s="18"/>
      <c r="D624" s="52"/>
      <c r="E624" s="52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>
      <c r="A625" s="18"/>
      <c r="B625" s="18"/>
      <c r="C625" s="18"/>
      <c r="D625" s="52"/>
      <c r="E625" s="52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>
      <c r="A626" s="18"/>
      <c r="B626" s="18"/>
      <c r="C626" s="18"/>
      <c r="D626" s="52"/>
      <c r="E626" s="52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>
      <c r="A627" s="18"/>
      <c r="B627" s="18"/>
      <c r="C627" s="18"/>
      <c r="D627" s="52"/>
      <c r="E627" s="52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>
      <c r="A628" s="18"/>
      <c r="B628" s="18"/>
      <c r="C628" s="18"/>
      <c r="D628" s="52"/>
      <c r="E628" s="52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>
      <c r="A629" s="18"/>
      <c r="B629" s="18"/>
      <c r="C629" s="18"/>
      <c r="D629" s="52"/>
      <c r="E629" s="52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>
      <c r="A630" s="18"/>
      <c r="B630" s="18"/>
      <c r="C630" s="18"/>
      <c r="D630" s="52"/>
      <c r="E630" s="52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>
      <c r="A631" s="18"/>
      <c r="B631" s="18"/>
      <c r="C631" s="18"/>
      <c r="D631" s="52"/>
      <c r="E631" s="52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>
      <c r="A632" s="18"/>
      <c r="B632" s="18"/>
      <c r="C632" s="18"/>
      <c r="D632" s="52"/>
      <c r="E632" s="52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>
      <c r="A633" s="18"/>
      <c r="B633" s="18"/>
      <c r="C633" s="18"/>
      <c r="D633" s="52"/>
      <c r="E633" s="52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>
      <c r="A634" s="18"/>
      <c r="B634" s="18"/>
      <c r="C634" s="18"/>
      <c r="D634" s="52"/>
      <c r="E634" s="52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>
      <c r="A635" s="18"/>
      <c r="B635" s="18"/>
      <c r="C635" s="18"/>
      <c r="D635" s="52"/>
      <c r="E635" s="52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>
      <c r="A636" s="18"/>
      <c r="B636" s="18"/>
      <c r="C636" s="18"/>
      <c r="D636" s="52"/>
      <c r="E636" s="52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>
      <c r="A637" s="18"/>
      <c r="B637" s="18"/>
      <c r="C637" s="18"/>
      <c r="D637" s="52"/>
      <c r="E637" s="52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>
      <c r="A638" s="18"/>
      <c r="B638" s="18"/>
      <c r="C638" s="18"/>
      <c r="D638" s="52"/>
      <c r="E638" s="52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>
      <c r="A639" s="18"/>
      <c r="B639" s="18"/>
      <c r="C639" s="18"/>
      <c r="D639" s="52"/>
      <c r="E639" s="52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>
      <c r="A640" s="18"/>
      <c r="B640" s="18"/>
      <c r="C640" s="18"/>
      <c r="D640" s="52"/>
      <c r="E640" s="52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>
      <c r="A641" s="18"/>
      <c r="B641" s="18"/>
      <c r="C641" s="18"/>
      <c r="D641" s="52"/>
      <c r="E641" s="52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>
      <c r="A642" s="18"/>
      <c r="B642" s="18"/>
      <c r="C642" s="18"/>
      <c r="D642" s="52"/>
      <c r="E642" s="52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>
      <c r="A643" s="18"/>
      <c r="B643" s="18"/>
      <c r="C643" s="18"/>
      <c r="D643" s="52"/>
      <c r="E643" s="52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>
      <c r="A644" s="18"/>
      <c r="B644" s="18"/>
      <c r="C644" s="18"/>
      <c r="D644" s="52"/>
      <c r="E644" s="52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>
      <c r="A645" s="18"/>
      <c r="B645" s="18"/>
      <c r="C645" s="18"/>
      <c r="D645" s="52"/>
      <c r="E645" s="52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>
      <c r="A646" s="18"/>
      <c r="B646" s="18"/>
      <c r="C646" s="18"/>
      <c r="D646" s="52"/>
      <c r="E646" s="52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>
      <c r="A647" s="18"/>
      <c r="B647" s="18"/>
      <c r="C647" s="18"/>
      <c r="D647" s="52"/>
      <c r="E647" s="52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>
      <c r="A648" s="18"/>
      <c r="B648" s="18"/>
      <c r="C648" s="18"/>
      <c r="D648" s="52"/>
      <c r="E648" s="52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>
      <c r="A649" s="18"/>
      <c r="B649" s="18"/>
      <c r="C649" s="18"/>
      <c r="D649" s="52"/>
      <c r="E649" s="52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>
      <c r="A650" s="18"/>
      <c r="B650" s="18"/>
      <c r="C650" s="18"/>
      <c r="D650" s="52"/>
      <c r="E650" s="52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>
      <c r="A651" s="18"/>
      <c r="B651" s="18"/>
      <c r="C651" s="18"/>
      <c r="D651" s="52"/>
      <c r="E651" s="52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>
      <c r="A652" s="18"/>
      <c r="B652" s="18"/>
      <c r="C652" s="18"/>
      <c r="D652" s="52"/>
      <c r="E652" s="52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>
      <c r="A653" s="18"/>
      <c r="B653" s="18"/>
      <c r="C653" s="18"/>
      <c r="D653" s="52"/>
      <c r="E653" s="52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>
      <c r="A654" s="18"/>
      <c r="B654" s="18"/>
      <c r="C654" s="18"/>
      <c r="D654" s="52"/>
      <c r="E654" s="52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>
      <c r="A655" s="18"/>
      <c r="B655" s="18"/>
      <c r="C655" s="18"/>
      <c r="D655" s="52"/>
      <c r="E655" s="52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>
      <c r="A656" s="18"/>
      <c r="B656" s="18"/>
      <c r="C656" s="18"/>
      <c r="D656" s="52"/>
      <c r="E656" s="52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>
      <c r="A657" s="18"/>
      <c r="B657" s="18"/>
      <c r="C657" s="18"/>
      <c r="D657" s="52"/>
      <c r="E657" s="52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>
      <c r="A658" s="18"/>
      <c r="B658" s="18"/>
      <c r="C658" s="18"/>
      <c r="D658" s="52"/>
      <c r="E658" s="52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>
      <c r="A659" s="18"/>
      <c r="B659" s="18"/>
      <c r="C659" s="18"/>
      <c r="D659" s="52"/>
      <c r="E659" s="52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>
      <c r="A660" s="18"/>
      <c r="B660" s="18"/>
      <c r="C660" s="18"/>
      <c r="D660" s="52"/>
      <c r="E660" s="52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>
      <c r="A661" s="18"/>
      <c r="B661" s="18"/>
      <c r="C661" s="18"/>
      <c r="D661" s="52"/>
      <c r="E661" s="52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>
      <c r="A662" s="18"/>
      <c r="B662" s="18"/>
      <c r="C662" s="18"/>
      <c r="D662" s="52"/>
      <c r="E662" s="52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>
      <c r="A663" s="18"/>
      <c r="B663" s="18"/>
      <c r="C663" s="18"/>
      <c r="D663" s="52"/>
      <c r="E663" s="52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>
      <c r="A664" s="18"/>
      <c r="B664" s="18"/>
      <c r="C664" s="18"/>
      <c r="D664" s="52"/>
      <c r="E664" s="52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>
      <c r="A665" s="18"/>
      <c r="B665" s="18"/>
      <c r="C665" s="18"/>
      <c r="D665" s="52"/>
      <c r="E665" s="52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>
      <c r="A666" s="18"/>
      <c r="B666" s="18"/>
      <c r="C666" s="18"/>
      <c r="D666" s="52"/>
      <c r="E666" s="52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>
      <c r="A667" s="18"/>
      <c r="B667" s="18"/>
      <c r="C667" s="18"/>
      <c r="D667" s="52"/>
      <c r="E667" s="52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>
      <c r="A668" s="18"/>
      <c r="B668" s="18"/>
      <c r="C668" s="18"/>
      <c r="D668" s="52"/>
      <c r="E668" s="52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>
      <c r="A669" s="18"/>
      <c r="B669" s="18"/>
      <c r="C669" s="18"/>
      <c r="D669" s="52"/>
      <c r="E669" s="52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>
      <c r="A670" s="18"/>
      <c r="B670" s="18"/>
      <c r="C670" s="18"/>
      <c r="D670" s="52"/>
      <c r="E670" s="52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>
      <c r="A671" s="18"/>
      <c r="B671" s="18"/>
      <c r="C671" s="18"/>
      <c r="D671" s="52"/>
      <c r="E671" s="52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>
      <c r="A672" s="18"/>
      <c r="B672" s="18"/>
      <c r="C672" s="18"/>
      <c r="D672" s="52"/>
      <c r="E672" s="52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>
      <c r="A673" s="18"/>
      <c r="B673" s="18"/>
      <c r="C673" s="18"/>
      <c r="D673" s="52"/>
      <c r="E673" s="52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>
      <c r="A674" s="18"/>
      <c r="B674" s="18"/>
      <c r="C674" s="18"/>
      <c r="D674" s="52"/>
      <c r="E674" s="52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>
      <c r="A675" s="18"/>
      <c r="B675" s="18"/>
      <c r="C675" s="18"/>
      <c r="D675" s="52"/>
      <c r="E675" s="52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>
      <c r="A676" s="18"/>
      <c r="B676" s="18"/>
      <c r="C676" s="18"/>
      <c r="D676" s="52"/>
      <c r="E676" s="52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>
      <c r="A677" s="18"/>
      <c r="B677" s="18"/>
      <c r="C677" s="18"/>
      <c r="D677" s="52"/>
      <c r="E677" s="52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>
      <c r="A678" s="18"/>
      <c r="B678" s="18"/>
      <c r="C678" s="18"/>
      <c r="D678" s="52"/>
      <c r="E678" s="52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>
      <c r="A679" s="18"/>
      <c r="B679" s="18"/>
      <c r="C679" s="18"/>
      <c r="D679" s="52"/>
      <c r="E679" s="52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>
      <c r="A680" s="18"/>
      <c r="B680" s="18"/>
      <c r="C680" s="18"/>
      <c r="D680" s="52"/>
      <c r="E680" s="52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>
      <c r="A681" s="18"/>
      <c r="B681" s="18"/>
      <c r="C681" s="18"/>
      <c r="D681" s="52"/>
      <c r="E681" s="52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>
      <c r="A682" s="18"/>
      <c r="B682" s="18"/>
      <c r="C682" s="18"/>
      <c r="D682" s="52"/>
      <c r="E682" s="52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>
      <c r="A683" s="18"/>
      <c r="B683" s="18"/>
      <c r="C683" s="18"/>
      <c r="D683" s="52"/>
      <c r="E683" s="52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>
      <c r="A684" s="18"/>
      <c r="B684" s="18"/>
      <c r="C684" s="18"/>
      <c r="D684" s="52"/>
      <c r="E684" s="52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>
      <c r="A685" s="18"/>
      <c r="B685" s="18"/>
      <c r="C685" s="18"/>
      <c r="D685" s="52"/>
      <c r="E685" s="52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>
      <c r="A686" s="18"/>
      <c r="B686" s="18"/>
      <c r="C686" s="18"/>
      <c r="D686" s="52"/>
      <c r="E686" s="52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>
      <c r="A687" s="18"/>
      <c r="B687" s="18"/>
      <c r="C687" s="18"/>
      <c r="D687" s="52"/>
      <c r="E687" s="52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>
      <c r="A688" s="18"/>
      <c r="B688" s="18"/>
      <c r="C688" s="18"/>
      <c r="D688" s="52"/>
      <c r="E688" s="52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>
      <c r="A689" s="18"/>
      <c r="B689" s="18"/>
      <c r="C689" s="18"/>
      <c r="D689" s="52"/>
      <c r="E689" s="52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>
      <c r="A690" s="18"/>
      <c r="B690" s="18"/>
      <c r="C690" s="18"/>
      <c r="D690" s="52"/>
      <c r="E690" s="52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>
      <c r="A691" s="18"/>
      <c r="B691" s="18"/>
      <c r="C691" s="18"/>
      <c r="D691" s="52"/>
      <c r="E691" s="52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>
      <c r="A692" s="18"/>
      <c r="B692" s="18"/>
      <c r="C692" s="18"/>
      <c r="D692" s="52"/>
      <c r="E692" s="52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>
      <c r="A693" s="18"/>
      <c r="B693" s="18"/>
      <c r="C693" s="18"/>
      <c r="D693" s="52"/>
      <c r="E693" s="52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>
      <c r="A694" s="18"/>
      <c r="B694" s="18"/>
      <c r="C694" s="18"/>
      <c r="D694" s="52"/>
      <c r="E694" s="52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>
      <c r="A695" s="18"/>
      <c r="B695" s="18"/>
      <c r="C695" s="18"/>
      <c r="D695" s="52"/>
      <c r="E695" s="52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>
      <c r="A696" s="18"/>
      <c r="B696" s="18"/>
      <c r="C696" s="18"/>
      <c r="D696" s="52"/>
      <c r="E696" s="52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>
      <c r="A697" s="18"/>
      <c r="B697" s="18"/>
      <c r="C697" s="18"/>
      <c r="D697" s="52"/>
      <c r="E697" s="52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>
      <c r="A698" s="18"/>
      <c r="B698" s="18"/>
      <c r="C698" s="18"/>
      <c r="D698" s="52"/>
      <c r="E698" s="52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>
      <c r="A699" s="18"/>
      <c r="B699" s="18"/>
      <c r="C699" s="18"/>
      <c r="D699" s="52"/>
      <c r="E699" s="52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>
      <c r="A700" s="18"/>
      <c r="B700" s="18"/>
      <c r="C700" s="18"/>
      <c r="D700" s="52"/>
      <c r="E700" s="52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>
      <c r="A701" s="18"/>
      <c r="B701" s="18"/>
      <c r="C701" s="18"/>
      <c r="D701" s="52"/>
      <c r="E701" s="52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>
      <c r="A702" s="18"/>
      <c r="B702" s="18"/>
      <c r="C702" s="18"/>
      <c r="D702" s="52"/>
      <c r="E702" s="52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>
      <c r="A703" s="18"/>
      <c r="B703" s="18"/>
      <c r="C703" s="18"/>
      <c r="D703" s="52"/>
      <c r="E703" s="52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>
      <c r="A704" s="18"/>
      <c r="B704" s="18"/>
      <c r="C704" s="18"/>
      <c r="D704" s="52"/>
      <c r="E704" s="52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>
      <c r="A705" s="18"/>
      <c r="B705" s="18"/>
      <c r="C705" s="18"/>
      <c r="D705" s="52"/>
      <c r="E705" s="52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>
      <c r="A706" s="18"/>
      <c r="B706" s="18"/>
      <c r="C706" s="18"/>
      <c r="D706" s="52"/>
      <c r="E706" s="52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>
      <c r="A707" s="18"/>
      <c r="B707" s="18"/>
      <c r="C707" s="18"/>
      <c r="D707" s="52"/>
      <c r="E707" s="52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>
      <c r="A708" s="18"/>
      <c r="B708" s="18"/>
      <c r="C708" s="18"/>
      <c r="D708" s="52"/>
      <c r="E708" s="52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>
      <c r="A709" s="18"/>
      <c r="B709" s="18"/>
      <c r="C709" s="18"/>
      <c r="D709" s="52"/>
      <c r="E709" s="52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>
      <c r="A710" s="18"/>
      <c r="B710" s="18"/>
      <c r="C710" s="18"/>
      <c r="D710" s="52"/>
      <c r="E710" s="52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>
      <c r="A711" s="18"/>
      <c r="B711" s="18"/>
      <c r="C711" s="18"/>
      <c r="D711" s="52"/>
      <c r="E711" s="52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>
      <c r="A712" s="18"/>
      <c r="B712" s="18"/>
      <c r="C712" s="18"/>
      <c r="D712" s="52"/>
      <c r="E712" s="52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>
      <c r="A713" s="18"/>
      <c r="B713" s="18"/>
      <c r="C713" s="18"/>
      <c r="D713" s="52"/>
      <c r="E713" s="52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>
      <c r="A714" s="18"/>
      <c r="B714" s="18"/>
      <c r="C714" s="18"/>
      <c r="D714" s="52"/>
      <c r="E714" s="52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>
      <c r="A715" s="18"/>
      <c r="B715" s="18"/>
      <c r="C715" s="18"/>
      <c r="D715" s="52"/>
      <c r="E715" s="52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>
      <c r="A716" s="18"/>
      <c r="B716" s="18"/>
      <c r="C716" s="18"/>
      <c r="D716" s="52"/>
      <c r="E716" s="52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>
      <c r="A717" s="18"/>
      <c r="B717" s="18"/>
      <c r="C717" s="18"/>
      <c r="D717" s="52"/>
      <c r="E717" s="52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>
      <c r="A718" s="18"/>
      <c r="B718" s="18"/>
      <c r="C718" s="18"/>
      <c r="D718" s="52"/>
      <c r="E718" s="52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>
      <c r="A719" s="18"/>
      <c r="B719" s="18"/>
      <c r="C719" s="18"/>
      <c r="D719" s="52"/>
      <c r="E719" s="52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>
      <c r="A720" s="18"/>
      <c r="B720" s="18"/>
      <c r="C720" s="18"/>
      <c r="D720" s="52"/>
      <c r="E720" s="52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>
      <c r="A721" s="18"/>
      <c r="B721" s="18"/>
      <c r="C721" s="18"/>
      <c r="D721" s="52"/>
      <c r="E721" s="52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>
      <c r="A722" s="18"/>
      <c r="B722" s="18"/>
      <c r="C722" s="18"/>
      <c r="D722" s="52"/>
      <c r="E722" s="52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>
      <c r="A723" s="18"/>
      <c r="B723" s="18"/>
      <c r="C723" s="18"/>
      <c r="D723" s="52"/>
      <c r="E723" s="52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>
      <c r="A724" s="18"/>
      <c r="B724" s="18"/>
      <c r="C724" s="18"/>
      <c r="D724" s="52"/>
      <c r="E724" s="52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>
      <c r="A725" s="18"/>
      <c r="B725" s="18"/>
      <c r="C725" s="18"/>
      <c r="D725" s="52"/>
      <c r="E725" s="52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>
      <c r="A726" s="18"/>
      <c r="B726" s="18"/>
      <c r="C726" s="18"/>
      <c r="D726" s="52"/>
      <c r="E726" s="52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>
      <c r="A727" s="18"/>
      <c r="B727" s="18"/>
      <c r="C727" s="18"/>
      <c r="D727" s="52"/>
      <c r="E727" s="52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>
      <c r="A728" s="18"/>
      <c r="B728" s="18"/>
      <c r="C728" s="18"/>
      <c r="D728" s="52"/>
      <c r="E728" s="52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>
      <c r="A729" s="18"/>
      <c r="B729" s="18"/>
      <c r="C729" s="18"/>
      <c r="D729" s="52"/>
      <c r="E729" s="52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>
      <c r="A730" s="18"/>
      <c r="B730" s="18"/>
      <c r="C730" s="18"/>
      <c r="D730" s="52"/>
      <c r="E730" s="52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>
      <c r="A731" s="18"/>
      <c r="B731" s="18"/>
      <c r="C731" s="18"/>
      <c r="D731" s="52"/>
      <c r="E731" s="52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>
      <c r="A732" s="18"/>
      <c r="B732" s="18"/>
      <c r="C732" s="18"/>
      <c r="D732" s="52"/>
      <c r="E732" s="52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>
      <c r="A733" s="18"/>
      <c r="B733" s="18"/>
      <c r="C733" s="18"/>
      <c r="D733" s="52"/>
      <c r="E733" s="52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>
      <c r="A734" s="18"/>
      <c r="B734" s="18"/>
      <c r="C734" s="18"/>
      <c r="D734" s="52"/>
      <c r="E734" s="52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>
      <c r="A735" s="18"/>
      <c r="B735" s="18"/>
      <c r="C735" s="18"/>
      <c r="D735" s="52"/>
      <c r="E735" s="52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>
      <c r="A736" s="18"/>
      <c r="B736" s="18"/>
      <c r="C736" s="18"/>
      <c r="D736" s="52"/>
      <c r="E736" s="52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>
      <c r="A737" s="18"/>
      <c r="B737" s="18"/>
      <c r="C737" s="18"/>
      <c r="D737" s="52"/>
      <c r="E737" s="52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>
      <c r="A738" s="18"/>
      <c r="B738" s="18"/>
      <c r="C738" s="18"/>
      <c r="D738" s="52"/>
      <c r="E738" s="52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>
      <c r="A739" s="18"/>
      <c r="B739" s="18"/>
      <c r="C739" s="18"/>
      <c r="D739" s="52"/>
      <c r="E739" s="52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>
      <c r="A740" s="18"/>
      <c r="B740" s="18"/>
      <c r="C740" s="18"/>
      <c r="D740" s="52"/>
      <c r="E740" s="52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>
      <c r="A741" s="18"/>
      <c r="B741" s="18"/>
      <c r="C741" s="18"/>
      <c r="D741" s="52"/>
      <c r="E741" s="52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>
      <c r="A742" s="18"/>
      <c r="B742" s="18"/>
      <c r="C742" s="18"/>
      <c r="D742" s="52"/>
      <c r="E742" s="52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>
      <c r="A743" s="18"/>
      <c r="B743" s="18"/>
      <c r="C743" s="18"/>
      <c r="D743" s="52"/>
      <c r="E743" s="52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>
      <c r="A744" s="18"/>
      <c r="B744" s="18"/>
      <c r="C744" s="18"/>
      <c r="D744" s="52"/>
      <c r="E744" s="52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>
      <c r="A745" s="18"/>
      <c r="B745" s="18"/>
      <c r="C745" s="18"/>
      <c r="D745" s="52"/>
      <c r="E745" s="52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>
      <c r="A746" s="18"/>
      <c r="B746" s="18"/>
      <c r="C746" s="18"/>
      <c r="D746" s="52"/>
      <c r="E746" s="52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>
      <c r="A747" s="18"/>
      <c r="B747" s="18"/>
      <c r="C747" s="18"/>
      <c r="D747" s="52"/>
      <c r="E747" s="52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>
      <c r="A748" s="18"/>
      <c r="B748" s="18"/>
      <c r="C748" s="18"/>
      <c r="D748" s="52"/>
      <c r="E748" s="52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>
      <c r="A749" s="18"/>
      <c r="B749" s="18"/>
      <c r="C749" s="18"/>
      <c r="D749" s="52"/>
      <c r="E749" s="52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>
      <c r="A750" s="18"/>
      <c r="B750" s="18"/>
      <c r="C750" s="18"/>
      <c r="D750" s="52"/>
      <c r="E750" s="52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>
      <c r="A751" s="18"/>
      <c r="B751" s="18"/>
      <c r="C751" s="18"/>
      <c r="D751" s="52"/>
      <c r="E751" s="52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>
      <c r="A752" s="18"/>
      <c r="B752" s="18"/>
      <c r="C752" s="18"/>
      <c r="D752" s="52"/>
      <c r="E752" s="52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>
      <c r="A753" s="18"/>
      <c r="B753" s="18"/>
      <c r="C753" s="18"/>
      <c r="D753" s="52"/>
      <c r="E753" s="52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>
      <c r="A754" s="18"/>
      <c r="B754" s="18"/>
      <c r="C754" s="18"/>
      <c r="D754" s="52"/>
      <c r="E754" s="52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>
      <c r="A755" s="18"/>
      <c r="B755" s="18"/>
      <c r="C755" s="18"/>
      <c r="D755" s="52"/>
      <c r="E755" s="52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>
      <c r="A756" s="18"/>
      <c r="B756" s="18"/>
      <c r="C756" s="18"/>
      <c r="D756" s="52"/>
      <c r="E756" s="52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>
      <c r="A757" s="18"/>
      <c r="B757" s="18"/>
      <c r="C757" s="18"/>
      <c r="D757" s="52"/>
      <c r="E757" s="52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>
      <c r="A758" s="18"/>
      <c r="B758" s="18"/>
      <c r="C758" s="18"/>
      <c r="D758" s="52"/>
      <c r="E758" s="52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>
      <c r="A759" s="18"/>
      <c r="B759" s="18"/>
      <c r="C759" s="18"/>
      <c r="D759" s="52"/>
      <c r="E759" s="52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>
      <c r="A760" s="18"/>
      <c r="B760" s="18"/>
      <c r="C760" s="18"/>
      <c r="D760" s="52"/>
      <c r="E760" s="52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>
      <c r="A761" s="18"/>
      <c r="B761" s="18"/>
      <c r="C761" s="18"/>
      <c r="D761" s="52"/>
      <c r="E761" s="52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>
      <c r="A762" s="18"/>
      <c r="B762" s="18"/>
      <c r="C762" s="18"/>
      <c r="D762" s="52"/>
      <c r="E762" s="52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>
      <c r="A763" s="18"/>
      <c r="B763" s="18"/>
      <c r="C763" s="18"/>
      <c r="D763" s="52"/>
      <c r="E763" s="52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>
      <c r="A764" s="18"/>
      <c r="B764" s="18"/>
      <c r="C764" s="18"/>
      <c r="D764" s="52"/>
      <c r="E764" s="52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>
      <c r="A765" s="18"/>
      <c r="B765" s="18"/>
      <c r="C765" s="18"/>
      <c r="D765" s="52"/>
      <c r="E765" s="52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>
      <c r="A766" s="18"/>
      <c r="B766" s="18"/>
      <c r="C766" s="18"/>
      <c r="D766" s="52"/>
      <c r="E766" s="52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>
      <c r="A767" s="18"/>
      <c r="B767" s="18"/>
      <c r="C767" s="18"/>
      <c r="D767" s="52"/>
      <c r="E767" s="52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>
      <c r="A768" s="18"/>
      <c r="B768" s="18"/>
      <c r="C768" s="18"/>
      <c r="D768" s="52"/>
      <c r="E768" s="52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>
      <c r="A769" s="18"/>
      <c r="B769" s="18"/>
      <c r="C769" s="18"/>
      <c r="D769" s="52"/>
      <c r="E769" s="52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>
      <c r="A770" s="18"/>
      <c r="B770" s="18"/>
      <c r="C770" s="18"/>
      <c r="D770" s="52"/>
      <c r="E770" s="52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>
      <c r="A771" s="18"/>
      <c r="B771" s="18"/>
      <c r="C771" s="18"/>
      <c r="D771" s="52"/>
      <c r="E771" s="52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>
      <c r="A772" s="18"/>
      <c r="B772" s="18"/>
      <c r="C772" s="18"/>
      <c r="D772" s="52"/>
      <c r="E772" s="52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>
      <c r="A773" s="18"/>
      <c r="B773" s="18"/>
      <c r="C773" s="18"/>
      <c r="D773" s="52"/>
      <c r="E773" s="52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>
      <c r="A774" s="18"/>
      <c r="B774" s="18"/>
      <c r="C774" s="18"/>
      <c r="D774" s="52"/>
      <c r="E774" s="52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>
      <c r="A775" s="18"/>
      <c r="B775" s="18"/>
      <c r="C775" s="18"/>
      <c r="D775" s="52"/>
      <c r="E775" s="52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>
      <c r="A776" s="18"/>
      <c r="B776" s="18"/>
      <c r="C776" s="18"/>
      <c r="D776" s="52"/>
      <c r="E776" s="52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>
      <c r="A777" s="18"/>
      <c r="B777" s="18"/>
      <c r="C777" s="18"/>
      <c r="D777" s="52"/>
      <c r="E777" s="52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>
      <c r="A778" s="18"/>
      <c r="B778" s="18"/>
      <c r="C778" s="18"/>
      <c r="D778" s="52"/>
      <c r="E778" s="52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>
      <c r="A779" s="18"/>
      <c r="B779" s="18"/>
      <c r="C779" s="18"/>
      <c r="D779" s="52"/>
      <c r="E779" s="52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>
      <c r="A780" s="18"/>
      <c r="B780" s="18"/>
      <c r="C780" s="18"/>
      <c r="D780" s="52"/>
      <c r="E780" s="52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>
      <c r="A781" s="18"/>
      <c r="B781" s="18"/>
      <c r="C781" s="18"/>
      <c r="D781" s="52"/>
      <c r="E781" s="52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>
      <c r="A782" s="18"/>
      <c r="B782" s="18"/>
      <c r="C782" s="18"/>
      <c r="D782" s="52"/>
      <c r="E782" s="52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>
      <c r="A783" s="18"/>
      <c r="B783" s="18"/>
      <c r="C783" s="18"/>
      <c r="D783" s="52"/>
      <c r="E783" s="52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>
      <c r="A784" s="18"/>
      <c r="B784" s="18"/>
      <c r="C784" s="18"/>
      <c r="D784" s="52"/>
      <c r="E784" s="52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>
      <c r="A785" s="18"/>
      <c r="B785" s="18"/>
      <c r="C785" s="18"/>
      <c r="D785" s="52"/>
      <c r="E785" s="52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>
      <c r="A786" s="18"/>
      <c r="B786" s="18"/>
      <c r="C786" s="18"/>
      <c r="D786" s="52"/>
      <c r="E786" s="52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>
      <c r="A787" s="18"/>
      <c r="B787" s="18"/>
      <c r="C787" s="18"/>
      <c r="D787" s="52"/>
      <c r="E787" s="52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>
      <c r="A788" s="18"/>
      <c r="B788" s="18"/>
      <c r="C788" s="18"/>
      <c r="D788" s="52"/>
      <c r="E788" s="52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>
      <c r="A789" s="18"/>
      <c r="B789" s="18"/>
      <c r="C789" s="18"/>
      <c r="D789" s="52"/>
      <c r="E789" s="52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>
      <c r="A790" s="18"/>
      <c r="B790" s="18"/>
      <c r="C790" s="18"/>
      <c r="D790" s="52"/>
      <c r="E790" s="52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>
      <c r="A791" s="18"/>
      <c r="B791" s="18"/>
      <c r="C791" s="18"/>
      <c r="D791" s="52"/>
      <c r="E791" s="52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>
      <c r="A792" s="18"/>
      <c r="B792" s="18"/>
      <c r="C792" s="18"/>
      <c r="D792" s="52"/>
      <c r="E792" s="52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>
      <c r="A793" s="18"/>
      <c r="B793" s="18"/>
      <c r="C793" s="18"/>
      <c r="D793" s="52"/>
      <c r="E793" s="52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>
      <c r="A794" s="18"/>
      <c r="B794" s="18"/>
      <c r="C794" s="18"/>
      <c r="D794" s="52"/>
      <c r="E794" s="52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>
      <c r="A795" s="18"/>
      <c r="B795" s="18"/>
      <c r="C795" s="18"/>
      <c r="D795" s="52"/>
      <c r="E795" s="52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>
      <c r="A796" s="18"/>
      <c r="B796" s="18"/>
      <c r="C796" s="18"/>
      <c r="D796" s="52"/>
      <c r="E796" s="52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>
      <c r="A797" s="18"/>
      <c r="B797" s="18"/>
      <c r="C797" s="18"/>
      <c r="D797" s="52"/>
      <c r="E797" s="52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>
      <c r="A798" s="18"/>
      <c r="B798" s="18"/>
      <c r="C798" s="18"/>
      <c r="D798" s="52"/>
      <c r="E798" s="52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>
      <c r="A799" s="18"/>
      <c r="B799" s="18"/>
      <c r="C799" s="18"/>
      <c r="D799" s="52"/>
      <c r="E799" s="52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>
      <c r="A800" s="18"/>
      <c r="B800" s="18"/>
      <c r="C800" s="18"/>
      <c r="D800" s="52"/>
      <c r="E800" s="52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>
      <c r="A801" s="18"/>
      <c r="B801" s="18"/>
      <c r="C801" s="18"/>
      <c r="D801" s="52"/>
      <c r="E801" s="52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>
      <c r="A802" s="18"/>
      <c r="B802" s="18"/>
      <c r="C802" s="18"/>
      <c r="D802" s="52"/>
      <c r="E802" s="52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>
      <c r="A803" s="18"/>
      <c r="B803" s="18"/>
      <c r="C803" s="18"/>
      <c r="D803" s="52"/>
      <c r="E803" s="52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>
      <c r="A804" s="18"/>
      <c r="B804" s="18"/>
      <c r="C804" s="18"/>
      <c r="D804" s="52"/>
      <c r="E804" s="52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>
      <c r="A805" s="18"/>
      <c r="B805" s="18"/>
      <c r="C805" s="18"/>
      <c r="D805" s="52"/>
      <c r="E805" s="52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>
      <c r="A806" s="18"/>
      <c r="B806" s="18"/>
      <c r="C806" s="18"/>
      <c r="D806" s="52"/>
      <c r="E806" s="52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>
      <c r="A807" s="18"/>
      <c r="B807" s="18"/>
      <c r="C807" s="18"/>
      <c r="D807" s="52"/>
      <c r="E807" s="52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>
      <c r="A808" s="18"/>
      <c r="B808" s="18"/>
      <c r="C808" s="18"/>
      <c r="D808" s="52"/>
      <c r="E808" s="52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>
      <c r="A809" s="18"/>
      <c r="B809" s="18"/>
      <c r="C809" s="18"/>
      <c r="D809" s="52"/>
      <c r="E809" s="52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>
      <c r="A810" s="18"/>
      <c r="B810" s="18"/>
      <c r="C810" s="18"/>
      <c r="D810" s="52"/>
      <c r="E810" s="52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>
      <c r="A811" s="18"/>
      <c r="B811" s="18"/>
      <c r="C811" s="18"/>
      <c r="D811" s="52"/>
      <c r="E811" s="52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>
      <c r="A812" s="18"/>
      <c r="B812" s="18"/>
      <c r="C812" s="18"/>
      <c r="D812" s="52"/>
      <c r="E812" s="52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>
      <c r="A813" s="18"/>
      <c r="B813" s="18"/>
      <c r="C813" s="18"/>
      <c r="D813" s="52"/>
      <c r="E813" s="52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>
      <c r="A814" s="18"/>
      <c r="B814" s="18"/>
      <c r="C814" s="18"/>
      <c r="D814" s="52"/>
      <c r="E814" s="52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>
      <c r="A815" s="18"/>
      <c r="B815" s="18"/>
      <c r="C815" s="18"/>
      <c r="D815" s="52"/>
      <c r="E815" s="52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>
      <c r="A816" s="18"/>
      <c r="B816" s="18"/>
      <c r="C816" s="18"/>
      <c r="D816" s="52"/>
      <c r="E816" s="52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>
      <c r="A817" s="18"/>
      <c r="B817" s="18"/>
      <c r="C817" s="18"/>
      <c r="D817" s="52"/>
      <c r="E817" s="52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>
      <c r="A818" s="18"/>
      <c r="B818" s="18"/>
      <c r="C818" s="18"/>
      <c r="D818" s="52"/>
      <c r="E818" s="52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>
      <c r="A819" s="18"/>
      <c r="B819" s="18"/>
      <c r="C819" s="18"/>
      <c r="D819" s="52"/>
      <c r="E819" s="52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>
      <c r="A820" s="18"/>
      <c r="B820" s="18"/>
      <c r="C820" s="18"/>
      <c r="D820" s="52"/>
      <c r="E820" s="52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>
      <c r="A821" s="18"/>
      <c r="B821" s="18"/>
      <c r="C821" s="18"/>
      <c r="D821" s="52"/>
      <c r="E821" s="52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>
      <c r="A822" s="18"/>
      <c r="B822" s="18"/>
      <c r="C822" s="18"/>
      <c r="D822" s="52"/>
      <c r="E822" s="52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>
      <c r="A823" s="18"/>
      <c r="B823" s="18"/>
      <c r="C823" s="18"/>
      <c r="D823" s="52"/>
      <c r="E823" s="52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>
      <c r="A824" s="18"/>
      <c r="B824" s="18"/>
      <c r="C824" s="18"/>
      <c r="D824" s="52"/>
      <c r="E824" s="52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>
      <c r="A825" s="18"/>
      <c r="B825" s="18"/>
      <c r="C825" s="18"/>
      <c r="D825" s="52"/>
      <c r="E825" s="52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>
      <c r="A826" s="18"/>
      <c r="B826" s="18"/>
      <c r="C826" s="18"/>
      <c r="D826" s="52"/>
      <c r="E826" s="52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>
      <c r="A827" s="18"/>
      <c r="B827" s="18"/>
      <c r="C827" s="18"/>
      <c r="D827" s="52"/>
      <c r="E827" s="52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>
      <c r="A828" s="18"/>
      <c r="B828" s="18"/>
      <c r="C828" s="18"/>
      <c r="D828" s="52"/>
      <c r="E828" s="52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>
      <c r="A829" s="18"/>
      <c r="B829" s="18"/>
      <c r="C829" s="18"/>
      <c r="D829" s="52"/>
      <c r="E829" s="52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>
      <c r="A830" s="18"/>
      <c r="B830" s="18"/>
      <c r="C830" s="18"/>
      <c r="D830" s="52"/>
      <c r="E830" s="52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>
      <c r="A831" s="18"/>
      <c r="B831" s="18"/>
      <c r="C831" s="18"/>
      <c r="D831" s="52"/>
      <c r="E831" s="52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>
      <c r="A832" s="18"/>
      <c r="B832" s="18"/>
      <c r="C832" s="18"/>
      <c r="D832" s="52"/>
      <c r="E832" s="52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>
      <c r="A833" s="18"/>
      <c r="B833" s="18"/>
      <c r="C833" s="18"/>
      <c r="D833" s="52"/>
      <c r="E833" s="52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>
      <c r="A834" s="18"/>
      <c r="B834" s="18"/>
      <c r="C834" s="18"/>
      <c r="D834" s="52"/>
      <c r="E834" s="52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>
      <c r="A835" s="18"/>
      <c r="B835" s="18"/>
      <c r="C835" s="18"/>
      <c r="D835" s="52"/>
      <c r="E835" s="52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>
      <c r="A836" s="18"/>
      <c r="B836" s="18"/>
      <c r="C836" s="18"/>
      <c r="D836" s="52"/>
      <c r="E836" s="52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>
      <c r="A837" s="18"/>
      <c r="B837" s="18"/>
      <c r="C837" s="18"/>
      <c r="D837" s="52"/>
      <c r="E837" s="52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>
      <c r="A838" s="18"/>
      <c r="B838" s="18"/>
      <c r="C838" s="18"/>
      <c r="D838" s="52"/>
      <c r="E838" s="52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>
      <c r="A839" s="18"/>
      <c r="B839" s="18"/>
      <c r="C839" s="18"/>
      <c r="D839" s="52"/>
      <c r="E839" s="52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>
      <c r="A840" s="18"/>
      <c r="B840" s="18"/>
      <c r="C840" s="18"/>
      <c r="D840" s="52"/>
      <c r="E840" s="52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>
      <c r="A841" s="18"/>
      <c r="B841" s="18"/>
      <c r="C841" s="18"/>
      <c r="D841" s="52"/>
      <c r="E841" s="52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>
      <c r="A842" s="18"/>
      <c r="B842" s="18"/>
      <c r="C842" s="18"/>
      <c r="D842" s="52"/>
      <c r="E842" s="52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>
      <c r="A843" s="18"/>
      <c r="B843" s="18"/>
      <c r="C843" s="18"/>
      <c r="D843" s="52"/>
      <c r="E843" s="52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>
      <c r="A844" s="18"/>
      <c r="B844" s="18"/>
      <c r="C844" s="18"/>
      <c r="D844" s="52"/>
      <c r="E844" s="52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>
      <c r="A845" s="18"/>
      <c r="B845" s="18"/>
      <c r="C845" s="18"/>
      <c r="D845" s="52"/>
      <c r="E845" s="52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>
      <c r="A846" s="18"/>
      <c r="B846" s="18"/>
      <c r="C846" s="18"/>
      <c r="D846" s="52"/>
      <c r="E846" s="52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>
      <c r="A847" s="18"/>
      <c r="B847" s="18"/>
      <c r="C847" s="18"/>
      <c r="D847" s="52"/>
      <c r="E847" s="52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>
      <c r="A848" s="18"/>
      <c r="B848" s="18"/>
      <c r="C848" s="18"/>
      <c r="D848" s="52"/>
      <c r="E848" s="52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>
      <c r="A849" s="18"/>
      <c r="B849" s="18"/>
      <c r="C849" s="18"/>
      <c r="D849" s="52"/>
      <c r="E849" s="52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>
      <c r="A850" s="18"/>
      <c r="B850" s="18"/>
      <c r="C850" s="18"/>
      <c r="D850" s="52"/>
      <c r="E850" s="52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>
      <c r="A851" s="18"/>
      <c r="B851" s="18"/>
      <c r="C851" s="18"/>
      <c r="D851" s="52"/>
      <c r="E851" s="52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>
      <c r="A852" s="18"/>
      <c r="B852" s="18"/>
      <c r="C852" s="18"/>
      <c r="D852" s="52"/>
      <c r="E852" s="52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>
      <c r="A853" s="18"/>
      <c r="B853" s="18"/>
      <c r="C853" s="18"/>
      <c r="D853" s="52"/>
      <c r="E853" s="52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>
      <c r="A854" s="18"/>
      <c r="B854" s="18"/>
      <c r="C854" s="18"/>
      <c r="D854" s="52"/>
      <c r="E854" s="52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>
      <c r="A855" s="18"/>
      <c r="B855" s="18"/>
      <c r="C855" s="18"/>
      <c r="D855" s="52"/>
      <c r="E855" s="52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>
      <c r="A856" s="18"/>
      <c r="B856" s="18"/>
      <c r="C856" s="18"/>
      <c r="D856" s="52"/>
      <c r="E856" s="52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>
      <c r="A857" s="18"/>
      <c r="B857" s="18"/>
      <c r="C857" s="18"/>
      <c r="D857" s="52"/>
      <c r="E857" s="52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>
      <c r="A858" s="18"/>
      <c r="B858" s="18"/>
      <c r="C858" s="18"/>
      <c r="D858" s="52"/>
      <c r="E858" s="52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>
      <c r="A859" s="18"/>
      <c r="B859" s="18"/>
      <c r="C859" s="18"/>
      <c r="D859" s="52"/>
      <c r="E859" s="52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>
      <c r="A860" s="18"/>
      <c r="B860" s="18"/>
      <c r="C860" s="18"/>
      <c r="D860" s="52"/>
      <c r="E860" s="52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>
      <c r="A861" s="18"/>
      <c r="B861" s="18"/>
      <c r="C861" s="18"/>
      <c r="D861" s="52"/>
      <c r="E861" s="52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>
      <c r="A862" s="18"/>
      <c r="B862" s="18"/>
      <c r="C862" s="18"/>
      <c r="D862" s="52"/>
      <c r="E862" s="52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>
      <c r="A863" s="18"/>
      <c r="B863" s="18"/>
      <c r="C863" s="18"/>
      <c r="D863" s="52"/>
      <c r="E863" s="52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>
      <c r="A864" s="18"/>
      <c r="B864" s="18"/>
      <c r="C864" s="18"/>
      <c r="D864" s="52"/>
      <c r="E864" s="52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>
      <c r="A865" s="18"/>
      <c r="B865" s="18"/>
      <c r="C865" s="18"/>
      <c r="D865" s="52"/>
      <c r="E865" s="52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>
      <c r="A866" s="18"/>
      <c r="B866" s="18"/>
      <c r="C866" s="18"/>
      <c r="D866" s="52"/>
      <c r="E866" s="52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>
      <c r="A867" s="18"/>
      <c r="B867" s="18"/>
      <c r="C867" s="18"/>
      <c r="D867" s="52"/>
      <c r="E867" s="52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>
      <c r="A868" s="18"/>
      <c r="B868" s="18"/>
      <c r="C868" s="18"/>
      <c r="D868" s="52"/>
      <c r="E868" s="52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>
      <c r="A869" s="18"/>
      <c r="B869" s="18"/>
      <c r="C869" s="18"/>
      <c r="D869" s="52"/>
      <c r="E869" s="52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>
      <c r="A870" s="18"/>
      <c r="B870" s="18"/>
      <c r="C870" s="18"/>
      <c r="D870" s="52"/>
      <c r="E870" s="52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>
      <c r="A871" s="18"/>
      <c r="B871" s="18"/>
      <c r="C871" s="18"/>
      <c r="D871" s="52"/>
      <c r="E871" s="52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>
      <c r="A872" s="18"/>
      <c r="B872" s="18"/>
      <c r="C872" s="18"/>
      <c r="D872" s="52"/>
      <c r="E872" s="52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>
      <c r="A873" s="18"/>
      <c r="B873" s="18"/>
      <c r="C873" s="18"/>
      <c r="D873" s="52"/>
      <c r="E873" s="52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>
      <c r="A874" s="18"/>
      <c r="B874" s="18"/>
      <c r="C874" s="18"/>
      <c r="D874" s="52"/>
      <c r="E874" s="52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>
      <c r="A875" s="18"/>
      <c r="B875" s="18"/>
      <c r="C875" s="18"/>
      <c r="D875" s="52"/>
      <c r="E875" s="52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>
      <c r="A876" s="18"/>
      <c r="B876" s="18"/>
      <c r="C876" s="18"/>
      <c r="D876" s="52"/>
      <c r="E876" s="52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>
      <c r="A877" s="18"/>
      <c r="B877" s="18"/>
      <c r="C877" s="18"/>
      <c r="D877" s="52"/>
      <c r="E877" s="52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>
      <c r="A878" s="18"/>
      <c r="B878" s="18"/>
      <c r="C878" s="18"/>
      <c r="D878" s="52"/>
      <c r="E878" s="52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>
      <c r="A879" s="18"/>
      <c r="B879" s="18"/>
      <c r="C879" s="18"/>
      <c r="D879" s="52"/>
      <c r="E879" s="52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>
      <c r="A880" s="18"/>
      <c r="B880" s="18"/>
      <c r="C880" s="18"/>
      <c r="D880" s="52"/>
      <c r="E880" s="52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>
      <c r="A881" s="18"/>
      <c r="B881" s="18"/>
      <c r="C881" s="18"/>
      <c r="D881" s="52"/>
      <c r="E881" s="52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>
      <c r="A882" s="18"/>
      <c r="B882" s="18"/>
      <c r="C882" s="18"/>
      <c r="D882" s="52"/>
      <c r="E882" s="52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>
      <c r="A883" s="18"/>
      <c r="B883" s="18"/>
      <c r="C883" s="18"/>
      <c r="D883" s="52"/>
      <c r="E883" s="52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>
      <c r="A884" s="18"/>
      <c r="B884" s="18"/>
      <c r="C884" s="18"/>
      <c r="D884" s="52"/>
      <c r="E884" s="52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>
      <c r="A885" s="18"/>
      <c r="B885" s="18"/>
      <c r="C885" s="18"/>
      <c r="D885" s="52"/>
      <c r="E885" s="52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>
      <c r="A886" s="18"/>
      <c r="B886" s="18"/>
      <c r="C886" s="18"/>
      <c r="D886" s="52"/>
      <c r="E886" s="52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>
      <c r="A887" s="18"/>
      <c r="B887" s="18"/>
      <c r="C887" s="18"/>
      <c r="D887" s="52"/>
      <c r="E887" s="52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>
      <c r="A888" s="18"/>
      <c r="B888" s="18"/>
      <c r="C888" s="18"/>
      <c r="D888" s="52"/>
      <c r="E888" s="52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>
      <c r="A889" s="18"/>
      <c r="B889" s="18"/>
      <c r="C889" s="18"/>
      <c r="D889" s="52"/>
      <c r="E889" s="52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>
      <c r="A890" s="18"/>
      <c r="B890" s="18"/>
      <c r="C890" s="18"/>
      <c r="D890" s="52"/>
      <c r="E890" s="52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>
      <c r="A891" s="18"/>
      <c r="B891" s="18"/>
      <c r="C891" s="18"/>
      <c r="D891" s="52"/>
      <c r="E891" s="52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>
      <c r="A892" s="18"/>
      <c r="B892" s="18"/>
      <c r="C892" s="18"/>
      <c r="D892" s="52"/>
      <c r="E892" s="52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>
      <c r="A893" s="18"/>
      <c r="B893" s="18"/>
      <c r="C893" s="18"/>
      <c r="D893" s="52"/>
      <c r="E893" s="52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>
      <c r="A894" s="18"/>
      <c r="B894" s="18"/>
      <c r="C894" s="18"/>
      <c r="D894" s="52"/>
      <c r="E894" s="52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>
      <c r="A895" s="18"/>
      <c r="B895" s="18"/>
      <c r="C895" s="18"/>
      <c r="D895" s="52"/>
      <c r="E895" s="52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>
      <c r="A896" s="18"/>
      <c r="B896" s="18"/>
      <c r="C896" s="18"/>
      <c r="D896" s="52"/>
      <c r="E896" s="52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>
      <c r="A897" s="18"/>
      <c r="B897" s="18"/>
      <c r="C897" s="18"/>
      <c r="D897" s="52"/>
      <c r="E897" s="52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>
      <c r="A898" s="18"/>
      <c r="B898" s="18"/>
      <c r="C898" s="18"/>
      <c r="D898" s="52"/>
      <c r="E898" s="52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>
      <c r="A899" s="18"/>
      <c r="B899" s="18"/>
      <c r="C899" s="18"/>
      <c r="D899" s="52"/>
      <c r="E899" s="52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>
      <c r="A900" s="18"/>
      <c r="B900" s="18"/>
      <c r="C900" s="18"/>
      <c r="D900" s="52"/>
      <c r="E900" s="52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>
      <c r="A901" s="18"/>
      <c r="B901" s="18"/>
      <c r="C901" s="18"/>
      <c r="D901" s="52"/>
      <c r="E901" s="52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>
      <c r="A902" s="18"/>
      <c r="B902" s="18"/>
      <c r="C902" s="18"/>
      <c r="D902" s="52"/>
      <c r="E902" s="52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>
      <c r="A903" s="18"/>
      <c r="B903" s="18"/>
      <c r="C903" s="18"/>
      <c r="D903" s="52"/>
      <c r="E903" s="52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>
      <c r="A904" s="18"/>
      <c r="B904" s="18"/>
      <c r="C904" s="18"/>
      <c r="D904" s="52"/>
      <c r="E904" s="52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>
      <c r="A905" s="18"/>
      <c r="B905" s="18"/>
      <c r="C905" s="18"/>
      <c r="D905" s="52"/>
      <c r="E905" s="52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>
      <c r="A906" s="18"/>
      <c r="B906" s="18"/>
      <c r="C906" s="18"/>
      <c r="D906" s="52"/>
      <c r="E906" s="52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>
      <c r="A907" s="18"/>
      <c r="B907" s="18"/>
      <c r="C907" s="18"/>
      <c r="D907" s="52"/>
      <c r="E907" s="52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>
      <c r="A908" s="18"/>
      <c r="B908" s="18"/>
      <c r="C908" s="18"/>
      <c r="D908" s="52"/>
      <c r="E908" s="52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>
      <c r="A909" s="18"/>
      <c r="B909" s="18"/>
      <c r="C909" s="18"/>
      <c r="D909" s="52"/>
      <c r="E909" s="52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>
      <c r="A910" s="18"/>
      <c r="B910" s="18"/>
      <c r="C910" s="18"/>
      <c r="D910" s="52"/>
      <c r="E910" s="52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>
      <c r="A911" s="18"/>
      <c r="B911" s="18"/>
      <c r="C911" s="18"/>
      <c r="D911" s="52"/>
      <c r="E911" s="52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>
      <c r="A912" s="18"/>
      <c r="B912" s="18"/>
      <c r="C912" s="18"/>
      <c r="D912" s="52"/>
      <c r="E912" s="52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>
      <c r="A913" s="18"/>
      <c r="B913" s="18"/>
      <c r="C913" s="18"/>
      <c r="D913" s="52"/>
      <c r="E913" s="52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>
      <c r="A914" s="18"/>
      <c r="B914" s="18"/>
      <c r="C914" s="18"/>
      <c r="D914" s="52"/>
      <c r="E914" s="52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>
      <c r="A915" s="18"/>
      <c r="B915" s="18"/>
      <c r="C915" s="18"/>
      <c r="D915" s="52"/>
      <c r="E915" s="52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>
      <c r="A916" s="18"/>
      <c r="B916" s="18"/>
      <c r="C916" s="18"/>
      <c r="D916" s="52"/>
      <c r="E916" s="52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>
      <c r="A917" s="18"/>
      <c r="B917" s="18"/>
      <c r="C917" s="18"/>
      <c r="D917" s="52"/>
      <c r="E917" s="52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>
      <c r="A918" s="18"/>
      <c r="B918" s="18"/>
      <c r="C918" s="18"/>
      <c r="D918" s="52"/>
      <c r="E918" s="52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>
      <c r="A919" s="18"/>
      <c r="B919" s="18"/>
      <c r="C919" s="18"/>
      <c r="D919" s="52"/>
      <c r="E919" s="52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>
      <c r="A920" s="18"/>
      <c r="B920" s="18"/>
      <c r="C920" s="18"/>
      <c r="D920" s="52"/>
      <c r="E920" s="52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>
      <c r="A921" s="18"/>
      <c r="B921" s="18"/>
      <c r="C921" s="18"/>
      <c r="D921" s="52"/>
      <c r="E921" s="52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>
      <c r="A922" s="18"/>
      <c r="B922" s="18"/>
      <c r="C922" s="18"/>
      <c r="D922" s="52"/>
      <c r="E922" s="52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>
      <c r="A923" s="18"/>
      <c r="B923" s="18"/>
      <c r="C923" s="18"/>
      <c r="D923" s="52"/>
      <c r="E923" s="52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>
      <c r="A924" s="18"/>
      <c r="B924" s="18"/>
      <c r="C924" s="18"/>
      <c r="D924" s="52"/>
      <c r="E924" s="52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>
      <c r="A925" s="18"/>
      <c r="B925" s="18"/>
      <c r="C925" s="18"/>
      <c r="D925" s="52"/>
      <c r="E925" s="52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>
      <c r="A926" s="18"/>
      <c r="B926" s="18"/>
      <c r="C926" s="18"/>
      <c r="D926" s="52"/>
      <c r="E926" s="52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>
      <c r="A927" s="18"/>
      <c r="B927" s="18"/>
      <c r="C927" s="18"/>
      <c r="D927" s="52"/>
      <c r="E927" s="52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>
      <c r="A928" s="18"/>
      <c r="B928" s="18"/>
      <c r="C928" s="18"/>
      <c r="D928" s="52"/>
      <c r="E928" s="52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>
      <c r="A929" s="18"/>
      <c r="B929" s="18"/>
      <c r="C929" s="18"/>
      <c r="D929" s="52"/>
      <c r="E929" s="52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>
      <c r="A930" s="18"/>
      <c r="B930" s="18"/>
      <c r="C930" s="18"/>
      <c r="D930" s="52"/>
      <c r="E930" s="52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>
      <c r="A931" s="18"/>
      <c r="B931" s="18"/>
      <c r="C931" s="18"/>
      <c r="D931" s="52"/>
      <c r="E931" s="52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>
      <c r="A932" s="18"/>
      <c r="B932" s="18"/>
      <c r="C932" s="18"/>
      <c r="D932" s="52"/>
      <c r="E932" s="52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>
      <c r="A933" s="18"/>
      <c r="B933" s="18"/>
      <c r="C933" s="18"/>
      <c r="D933" s="52"/>
      <c r="E933" s="52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>
      <c r="A934" s="18"/>
      <c r="B934" s="18"/>
      <c r="C934" s="18"/>
      <c r="D934" s="52"/>
      <c r="E934" s="52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>
      <c r="A935" s="18"/>
      <c r="B935" s="18"/>
      <c r="C935" s="18"/>
      <c r="D935" s="52"/>
      <c r="E935" s="52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>
      <c r="A936" s="18"/>
      <c r="B936" s="18"/>
      <c r="C936" s="18"/>
      <c r="D936" s="52"/>
      <c r="E936" s="52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>
      <c r="A937" s="18"/>
      <c r="B937" s="18"/>
      <c r="C937" s="18"/>
      <c r="D937" s="52"/>
      <c r="E937" s="52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>
      <c r="A938" s="18"/>
      <c r="B938" s="18"/>
      <c r="C938" s="18"/>
      <c r="D938" s="52"/>
      <c r="E938" s="52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>
      <c r="A939" s="18"/>
      <c r="B939" s="18"/>
      <c r="C939" s="18"/>
      <c r="D939" s="52"/>
      <c r="E939" s="52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>
      <c r="A940" s="18"/>
      <c r="B940" s="18"/>
      <c r="C940" s="18"/>
      <c r="D940" s="52"/>
      <c r="E940" s="52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>
      <c r="A941" s="18"/>
      <c r="B941" s="18"/>
      <c r="C941" s="18"/>
      <c r="D941" s="52"/>
      <c r="E941" s="52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>
      <c r="A942" s="18"/>
      <c r="B942" s="18"/>
      <c r="C942" s="18"/>
      <c r="D942" s="52"/>
      <c r="E942" s="52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>
      <c r="A943" s="18"/>
      <c r="B943" s="18"/>
      <c r="C943" s="18"/>
      <c r="D943" s="52"/>
      <c r="E943" s="52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>
      <c r="A944" s="18"/>
      <c r="B944" s="18"/>
      <c r="C944" s="18"/>
      <c r="D944" s="52"/>
      <c r="E944" s="52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>
      <c r="A945" s="18"/>
      <c r="B945" s="18"/>
      <c r="C945" s="18"/>
      <c r="D945" s="52"/>
      <c r="E945" s="52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>
      <c r="A946" s="18"/>
      <c r="B946" s="18"/>
      <c r="C946" s="18"/>
      <c r="D946" s="52"/>
      <c r="E946" s="52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>
      <c r="A947" s="18"/>
      <c r="B947" s="18"/>
      <c r="C947" s="18"/>
      <c r="D947" s="52"/>
      <c r="E947" s="52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>
      <c r="A948" s="18"/>
      <c r="B948" s="18"/>
      <c r="C948" s="18"/>
      <c r="D948" s="52"/>
      <c r="E948" s="52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>
      <c r="A949" s="18"/>
      <c r="B949" s="18"/>
      <c r="C949" s="18"/>
      <c r="D949" s="52"/>
      <c r="E949" s="52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>
      <c r="A950" s="18"/>
      <c r="B950" s="18"/>
      <c r="C950" s="18"/>
      <c r="D950" s="52"/>
      <c r="E950" s="52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>
      <c r="A951" s="18"/>
      <c r="B951" s="18"/>
      <c r="C951" s="18"/>
      <c r="D951" s="52"/>
      <c r="E951" s="52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>
      <c r="A952" s="18"/>
      <c r="B952" s="18"/>
      <c r="C952" s="18"/>
      <c r="D952" s="52"/>
      <c r="E952" s="52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>
      <c r="A953" s="18"/>
      <c r="B953" s="18"/>
      <c r="C953" s="18"/>
      <c r="D953" s="52"/>
      <c r="E953" s="52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>
      <c r="A954" s="18"/>
      <c r="B954" s="18"/>
      <c r="C954" s="18"/>
      <c r="D954" s="52"/>
      <c r="E954" s="52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>
      <c r="A955" s="18"/>
      <c r="B955" s="18"/>
      <c r="C955" s="18"/>
      <c r="D955" s="52"/>
      <c r="E955" s="52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>
      <c r="A956" s="18"/>
      <c r="B956" s="18"/>
      <c r="C956" s="18"/>
      <c r="D956" s="52"/>
      <c r="E956" s="52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>
      <c r="A957" s="18"/>
      <c r="B957" s="18"/>
      <c r="C957" s="18"/>
      <c r="D957" s="52"/>
      <c r="E957" s="52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>
      <c r="A958" s="18"/>
      <c r="B958" s="18"/>
      <c r="C958" s="18"/>
      <c r="D958" s="52"/>
      <c r="E958" s="52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>
      <c r="A959" s="18"/>
      <c r="B959" s="18"/>
      <c r="C959" s="18"/>
      <c r="D959" s="52"/>
      <c r="E959" s="52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>
      <c r="A960" s="18"/>
      <c r="B960" s="18"/>
      <c r="C960" s="18"/>
      <c r="D960" s="52"/>
      <c r="E960" s="52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>
      <c r="A961" s="18"/>
      <c r="B961" s="18"/>
      <c r="C961" s="18"/>
      <c r="D961" s="52"/>
      <c r="E961" s="52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>
      <c r="A962" s="18"/>
      <c r="B962" s="18"/>
      <c r="C962" s="18"/>
      <c r="D962" s="52"/>
      <c r="E962" s="52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>
      <c r="A963" s="18"/>
      <c r="B963" s="18"/>
      <c r="C963" s="18"/>
      <c r="D963" s="52"/>
      <c r="E963" s="52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>
      <c r="A964" s="18"/>
      <c r="B964" s="18"/>
      <c r="C964" s="18"/>
      <c r="D964" s="52"/>
      <c r="E964" s="52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>
      <c r="A965" s="18"/>
      <c r="B965" s="18"/>
      <c r="C965" s="18"/>
      <c r="D965" s="52"/>
      <c r="E965" s="52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>
      <c r="A966" s="18"/>
      <c r="B966" s="18"/>
      <c r="C966" s="18"/>
      <c r="D966" s="52"/>
      <c r="E966" s="52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>
      <c r="A967" s="18"/>
      <c r="B967" s="18"/>
      <c r="C967" s="18"/>
      <c r="D967" s="52"/>
      <c r="E967" s="52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>
      <c r="A968" s="18"/>
      <c r="B968" s="18"/>
      <c r="C968" s="18"/>
      <c r="D968" s="52"/>
      <c r="E968" s="52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>
      <c r="A969" s="18"/>
      <c r="B969" s="18"/>
      <c r="C969" s="18"/>
      <c r="D969" s="52"/>
      <c r="E969" s="52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>
      <c r="A970" s="18"/>
      <c r="B970" s="18"/>
      <c r="C970" s="18"/>
      <c r="D970" s="52"/>
      <c r="E970" s="52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>
      <c r="A971" s="18"/>
      <c r="B971" s="18"/>
      <c r="C971" s="18"/>
      <c r="D971" s="52"/>
      <c r="E971" s="52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>
      <c r="A972" s="18"/>
      <c r="B972" s="18"/>
      <c r="C972" s="18"/>
      <c r="D972" s="52"/>
      <c r="E972" s="52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>
      <c r="A973" s="18"/>
      <c r="B973" s="18"/>
      <c r="C973" s="18"/>
      <c r="D973" s="52"/>
      <c r="E973" s="52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>
      <c r="A974" s="18"/>
      <c r="B974" s="18"/>
      <c r="C974" s="18"/>
      <c r="D974" s="52"/>
      <c r="E974" s="52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>
      <c r="A975" s="18"/>
      <c r="B975" s="18"/>
      <c r="C975" s="18"/>
      <c r="D975" s="52"/>
      <c r="E975" s="52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>
      <c r="A976" s="18"/>
      <c r="B976" s="18"/>
      <c r="C976" s="18"/>
      <c r="D976" s="52"/>
      <c r="E976" s="52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>
      <c r="A977" s="18"/>
      <c r="B977" s="18"/>
      <c r="C977" s="18"/>
      <c r="D977" s="52"/>
      <c r="E977" s="52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>
      <c r="A978" s="18"/>
      <c r="B978" s="18"/>
      <c r="C978" s="18"/>
      <c r="D978" s="52"/>
      <c r="E978" s="52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>
      <c r="A979" s="18"/>
      <c r="B979" s="18"/>
      <c r="C979" s="18"/>
      <c r="D979" s="52"/>
      <c r="E979" s="52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>
      <c r="A980" s="18"/>
      <c r="B980" s="18"/>
      <c r="C980" s="18"/>
      <c r="D980" s="52"/>
      <c r="E980" s="52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>
      <c r="A981" s="18"/>
      <c r="B981" s="18"/>
      <c r="C981" s="18"/>
      <c r="D981" s="52"/>
      <c r="E981" s="52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>
      <c r="A982" s="18"/>
      <c r="B982" s="18"/>
      <c r="C982" s="18"/>
      <c r="D982" s="52"/>
      <c r="E982" s="52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>
      <c r="A983" s="18"/>
      <c r="B983" s="18"/>
      <c r="C983" s="18"/>
      <c r="D983" s="52"/>
      <c r="E983" s="52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>
      <c r="A984" s="18"/>
      <c r="B984" s="18"/>
      <c r="C984" s="18"/>
      <c r="D984" s="52"/>
      <c r="E984" s="52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>
      <c r="A985" s="18"/>
      <c r="B985" s="18"/>
      <c r="C985" s="18"/>
      <c r="D985" s="52"/>
      <c r="E985" s="52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>
      <c r="A986" s="18"/>
      <c r="B986" s="18"/>
      <c r="C986" s="18"/>
      <c r="D986" s="52"/>
      <c r="E986" s="52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>
      <c r="A987" s="18"/>
      <c r="B987" s="18"/>
      <c r="C987" s="18"/>
      <c r="D987" s="52"/>
      <c r="E987" s="52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>
      <c r="A988" s="18"/>
      <c r="B988" s="18"/>
      <c r="C988" s="18"/>
      <c r="D988" s="52"/>
      <c r="E988" s="52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>
      <c r="A989" s="18"/>
      <c r="B989" s="18"/>
      <c r="C989" s="18"/>
      <c r="D989" s="52"/>
      <c r="E989" s="52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>
      <c r="A990" s="18"/>
      <c r="B990" s="18"/>
      <c r="C990" s="18"/>
      <c r="D990" s="52"/>
      <c r="E990" s="52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>
      <c r="A991" s="18"/>
      <c r="B991" s="18"/>
      <c r="C991" s="18"/>
      <c r="D991" s="52"/>
      <c r="E991" s="52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>
      <c r="A992" s="18"/>
      <c r="B992" s="18"/>
      <c r="C992" s="18"/>
      <c r="D992" s="52"/>
      <c r="E992" s="52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>
      <c r="A993" s="18"/>
      <c r="B993" s="18"/>
      <c r="C993" s="18"/>
      <c r="D993" s="52"/>
      <c r="E993" s="52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>
      <c r="A994" s="18"/>
      <c r="B994" s="18"/>
      <c r="C994" s="18"/>
      <c r="D994" s="52"/>
      <c r="E994" s="52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>
      <c r="A995" s="18"/>
      <c r="B995" s="18"/>
      <c r="C995" s="18"/>
      <c r="D995" s="52"/>
      <c r="E995" s="52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>
      <c r="A996" s="18"/>
      <c r="B996" s="18"/>
      <c r="C996" s="18"/>
      <c r="D996" s="52"/>
      <c r="E996" s="52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>
      <c r="A997" s="18"/>
      <c r="B997" s="18"/>
      <c r="C997" s="18"/>
      <c r="D997" s="52"/>
      <c r="E997" s="52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>
      <c r="A998" s="18"/>
      <c r="B998" s="18"/>
      <c r="C998" s="18"/>
      <c r="D998" s="52"/>
      <c r="E998" s="52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>
      <c r="A999" s="18"/>
      <c r="B999" s="18"/>
      <c r="C999" s="18"/>
      <c r="D999" s="52"/>
      <c r="E999" s="52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>
      <c r="A1000" s="18"/>
      <c r="B1000" s="18"/>
      <c r="C1000" s="18"/>
      <c r="D1000" s="52"/>
      <c r="E1000" s="52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  <row r="1001" spans="1:26">
      <c r="A1001" s="18"/>
      <c r="B1001" s="18"/>
      <c r="C1001" s="18"/>
      <c r="D1001" s="52"/>
      <c r="E1001" s="52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</row>
    <row r="1002" spans="1:26">
      <c r="A1002" s="18"/>
      <c r="B1002" s="18"/>
      <c r="C1002" s="18"/>
      <c r="D1002" s="52"/>
      <c r="E1002" s="52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</row>
    <row r="1003" spans="1:26">
      <c r="A1003" s="18"/>
      <c r="B1003" s="18"/>
      <c r="C1003" s="18"/>
      <c r="D1003" s="52"/>
      <c r="E1003" s="52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</row>
    <row r="1004" spans="1:26">
      <c r="A1004" s="18"/>
      <c r="B1004" s="18"/>
      <c r="C1004" s="18"/>
      <c r="D1004" s="52"/>
      <c r="E1004" s="52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</row>
    <row r="1005" spans="1:26">
      <c r="A1005" s="18"/>
      <c r="B1005" s="18"/>
      <c r="C1005" s="18"/>
      <c r="D1005" s="52"/>
      <c r="E1005" s="52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</row>
    <row r="1006" spans="1:26">
      <c r="A1006" s="18"/>
      <c r="B1006" s="18"/>
      <c r="C1006" s="18"/>
      <c r="D1006" s="52"/>
      <c r="E1006" s="52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</row>
    <row r="1007" spans="1:26">
      <c r="A1007" s="18"/>
      <c r="B1007" s="18"/>
      <c r="C1007" s="18"/>
      <c r="D1007" s="52"/>
      <c r="E1007" s="52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</row>
    <row r="1008" spans="1:26">
      <c r="A1008" s="18"/>
      <c r="B1008" s="18"/>
      <c r="C1008" s="18"/>
      <c r="D1008" s="52"/>
      <c r="E1008" s="52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</row>
    <row r="1009" spans="1:26">
      <c r="A1009" s="18"/>
      <c r="B1009" s="18"/>
      <c r="C1009" s="18"/>
      <c r="D1009" s="52"/>
      <c r="E1009" s="52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</row>
    <row r="1010" spans="1:26">
      <c r="A1010" s="18"/>
      <c r="B1010" s="18"/>
      <c r="C1010" s="18"/>
      <c r="D1010" s="52"/>
      <c r="E1010" s="52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</row>
    <row r="1011" spans="1:26">
      <c r="A1011" s="18"/>
      <c r="B1011" s="18"/>
      <c r="C1011" s="18"/>
      <c r="D1011" s="52"/>
      <c r="E1011" s="52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</row>
    <row r="1012" spans="1:26">
      <c r="A1012" s="18"/>
      <c r="B1012" s="18"/>
      <c r="C1012" s="18"/>
      <c r="D1012" s="52"/>
      <c r="E1012" s="52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</row>
    <row r="1013" spans="1:26">
      <c r="A1013" s="18"/>
      <c r="B1013" s="18"/>
      <c r="C1013" s="18"/>
      <c r="D1013" s="52"/>
      <c r="E1013" s="52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</row>
    <row r="1014" spans="1:26">
      <c r="A1014" s="18"/>
      <c r="B1014" s="18"/>
      <c r="C1014" s="18"/>
      <c r="D1014" s="52"/>
      <c r="E1014" s="52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</row>
    <row r="1015" spans="1:26">
      <c r="A1015" s="18"/>
      <c r="B1015" s="18"/>
      <c r="C1015" s="18"/>
      <c r="D1015" s="52"/>
      <c r="E1015" s="52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</row>
    <row r="1016" spans="1:26">
      <c r="A1016" s="18"/>
      <c r="B1016" s="18"/>
      <c r="C1016" s="18"/>
      <c r="D1016" s="52"/>
      <c r="E1016" s="52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</row>
    <row r="1017" spans="1:26">
      <c r="A1017" s="18"/>
      <c r="B1017" s="18"/>
      <c r="C1017" s="18"/>
      <c r="D1017" s="52"/>
      <c r="E1017" s="52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</row>
    <row r="1018" spans="1:26">
      <c r="A1018" s="18"/>
      <c r="B1018" s="18"/>
      <c r="C1018" s="18"/>
      <c r="D1018" s="52"/>
      <c r="E1018" s="52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</row>
    <row r="1019" spans="1:26">
      <c r="A1019" s="18"/>
      <c r="B1019" s="18"/>
      <c r="C1019" s="18"/>
      <c r="D1019" s="52"/>
      <c r="E1019" s="52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</row>
    <row r="1020" spans="1:26">
      <c r="A1020" s="18"/>
      <c r="B1020" s="18"/>
      <c r="C1020" s="18"/>
      <c r="D1020" s="52"/>
      <c r="E1020" s="52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</row>
    <row r="1021" spans="1:26">
      <c r="A1021" s="18"/>
      <c r="B1021" s="18"/>
      <c r="C1021" s="18"/>
      <c r="D1021" s="52"/>
      <c r="E1021" s="52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</row>
    <row r="1022" spans="1:26">
      <c r="A1022" s="18"/>
      <c r="B1022" s="18"/>
      <c r="C1022" s="18"/>
      <c r="D1022" s="52"/>
      <c r="E1022" s="52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</row>
    <row r="1023" spans="1:26">
      <c r="A1023" s="18"/>
      <c r="B1023" s="18"/>
      <c r="C1023" s="18"/>
      <c r="D1023" s="52"/>
      <c r="E1023" s="52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</row>
  </sheetData>
  <mergeCells count="2">
    <mergeCell ref="A1:H1"/>
    <mergeCell ref="J6:K9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2CC"/>
    <outlinePr summaryBelow="0" summaryRight="0"/>
  </sheetPr>
  <dimension ref="A1:D12"/>
  <sheetViews>
    <sheetView tabSelected="1" workbookViewId="0">
      <selection activeCell="B22" sqref="B22"/>
    </sheetView>
  </sheetViews>
  <sheetFormatPr baseColWidth="10" defaultColWidth="12.5703125" defaultRowHeight="15" customHeight="1"/>
  <cols>
    <col min="1" max="1" width="32.140625" customWidth="1"/>
  </cols>
  <sheetData>
    <row r="1" spans="1:4" ht="15" customHeight="1">
      <c r="A1" s="69" t="s">
        <v>730</v>
      </c>
      <c r="B1" s="64"/>
      <c r="C1" s="64"/>
      <c r="D1" s="64"/>
    </row>
    <row r="2" spans="1:4">
      <c r="A2" s="53" t="s">
        <v>731</v>
      </c>
      <c r="B2" s="53" t="s">
        <v>732</v>
      </c>
      <c r="C2" s="53" t="s">
        <v>733</v>
      </c>
      <c r="D2" s="53" t="s">
        <v>734</v>
      </c>
    </row>
    <row r="3" spans="1:4">
      <c r="A3" s="54" t="s">
        <v>131</v>
      </c>
      <c r="B3" s="55">
        <v>4</v>
      </c>
      <c r="C3" s="56">
        <f>VLOOKUP($A3,'DOTERRA COLOMBIA'!$B$2:$G$219,6,0)</f>
        <v>1530.6679999999999</v>
      </c>
      <c r="D3" s="56">
        <f t="shared" ref="D3:D7" si="0">C3*B3</f>
        <v>6122.6719999999996</v>
      </c>
    </row>
    <row r="4" spans="1:4">
      <c r="A4" s="57" t="s">
        <v>175</v>
      </c>
      <c r="B4" s="55">
        <v>2</v>
      </c>
      <c r="C4" s="56">
        <f>VLOOKUP($A4,'DOTERRA COLOMBIA'!$B$2:$G$219,6,0)</f>
        <v>218.66800000000001</v>
      </c>
      <c r="D4" s="56">
        <f t="shared" si="0"/>
        <v>437.33600000000001</v>
      </c>
    </row>
    <row r="5" spans="1:4">
      <c r="A5" s="57" t="s">
        <v>71</v>
      </c>
      <c r="B5" s="55">
        <v>6</v>
      </c>
      <c r="C5" s="56">
        <f>VLOOKUP($A5,'DOTERRA COLOMBIA'!$B$2:$G$219,6,0)</f>
        <v>688</v>
      </c>
      <c r="D5" s="56">
        <f t="shared" si="0"/>
        <v>4128</v>
      </c>
    </row>
    <row r="6" spans="1:4">
      <c r="A6" s="57" t="s">
        <v>195</v>
      </c>
      <c r="B6" s="55">
        <v>4</v>
      </c>
      <c r="C6" s="56">
        <f>VLOOKUP($A6,'DOTERRA COLOMBIA'!$B$2:$G$219,6,0)</f>
        <v>416</v>
      </c>
      <c r="D6" s="56">
        <f t="shared" si="0"/>
        <v>1664</v>
      </c>
    </row>
    <row r="7" spans="1:4">
      <c r="A7" s="58" t="s">
        <v>65</v>
      </c>
      <c r="B7" s="59">
        <v>10</v>
      </c>
      <c r="C7" s="56">
        <f>VLOOKUP($A7,'DOTERRA COLOMBIA'!$B$2:$G$219,6,0)</f>
        <v>568.11304347826092</v>
      </c>
      <c r="D7" s="56">
        <f t="shared" si="0"/>
        <v>5681.130434782609</v>
      </c>
    </row>
    <row r="8" spans="1:4">
      <c r="A8" s="70" t="s">
        <v>735</v>
      </c>
      <c r="B8" s="64"/>
      <c r="C8" s="64"/>
      <c r="D8" s="60">
        <v>5000</v>
      </c>
    </row>
    <row r="9" spans="1:4" ht="15" customHeight="1">
      <c r="A9" s="71" t="s">
        <v>736</v>
      </c>
      <c r="B9" s="64"/>
      <c r="C9" s="64"/>
      <c r="D9" s="61">
        <f>SUM(D3:D8)</f>
        <v>23033.13843478261</v>
      </c>
    </row>
    <row r="10" spans="1:4">
      <c r="A10" s="72" t="s">
        <v>737</v>
      </c>
      <c r="B10" s="64"/>
      <c r="C10" s="64"/>
      <c r="D10" s="62"/>
    </row>
    <row r="11" spans="1:4">
      <c r="A11" s="72" t="s">
        <v>738</v>
      </c>
      <c r="B11" s="64"/>
      <c r="C11" s="64"/>
      <c r="D11" s="56">
        <v>10000</v>
      </c>
    </row>
    <row r="12" spans="1:4" ht="15" customHeight="1">
      <c r="A12" s="73" t="s">
        <v>739</v>
      </c>
      <c r="B12" s="64"/>
      <c r="C12" s="64"/>
      <c r="D12" s="63">
        <f>D9+D10+D11</f>
        <v>33033.13843478261</v>
      </c>
    </row>
  </sheetData>
  <mergeCells count="6">
    <mergeCell ref="A12:C12"/>
    <mergeCell ref="A1:D1"/>
    <mergeCell ref="A8:C8"/>
    <mergeCell ref="A9:C9"/>
    <mergeCell ref="A10:C10"/>
    <mergeCell ref="A11:C1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'DOTERRA COLOMBIA'!$B$2:$B$218</xm:f>
          </x14:formula1>
          <xm:sqref>A3:A7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DOTERRA COLOMBIA</vt:lpstr>
      <vt:lpstr>DOTERRA ESTADOS UNIDOS</vt:lpstr>
      <vt:lpstr>COTIZACION MEZCLAS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Mirta Ibañez</cp:lastModifiedBy>
  <dcterms:created xsi:type="dcterms:W3CDTF">2022-06-25T14:05:59Z</dcterms:created>
  <dcterms:modified xsi:type="dcterms:W3CDTF">2022-06-25T14:08:03Z</dcterms:modified>
</cp:coreProperties>
</file>